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1954CC6-C1AB-4A11-8DCC-9F1839874D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2" i="5" l="1"/>
  <c r="O15" i="5"/>
  <c r="N15" i="5"/>
  <c r="M15" i="5"/>
  <c r="L15" i="5"/>
  <c r="O22" i="6" l="1"/>
  <c r="O23" i="6" s="1"/>
  <c r="AQ14" i="6"/>
  <c r="AP14" i="6"/>
  <c r="AO14" i="6"/>
  <c r="AN14" i="6"/>
  <c r="AM14" i="6"/>
  <c r="AL14" i="6"/>
  <c r="Y14" i="6"/>
  <c r="I21" i="6" s="1"/>
  <c r="I22" i="6" s="1"/>
  <c r="X14" i="6"/>
  <c r="H21" i="6" s="1"/>
  <c r="W14" i="6"/>
  <c r="G21" i="6" s="1"/>
  <c r="G22" i="6" s="1"/>
  <c r="V14" i="6"/>
  <c r="F21" i="6" s="1"/>
  <c r="U14" i="6"/>
  <c r="E21" i="6" s="1"/>
  <c r="E22" i="6" s="1"/>
  <c r="O14" i="6"/>
  <c r="M14" i="6"/>
  <c r="L14" i="6"/>
  <c r="K14" i="6"/>
  <c r="J14" i="6"/>
  <c r="I14" i="6"/>
  <c r="H14" i="6"/>
  <c r="G14" i="6"/>
  <c r="F14" i="6"/>
  <c r="E14" i="6"/>
  <c r="D16" i="6" l="1"/>
  <c r="K21" i="6"/>
  <c r="F22" i="6"/>
  <c r="K22" i="6" s="1"/>
  <c r="H22" i="6"/>
  <c r="L22" i="6" s="1"/>
  <c r="L21" i="6"/>
  <c r="N22" i="6"/>
  <c r="M22" i="6"/>
  <c r="N21" i="6"/>
  <c r="Z14" i="6" s="1"/>
  <c r="M21" i="6"/>
  <c r="AS6" i="5" l="1"/>
  <c r="AG6" i="5"/>
  <c r="AS12" i="5" l="1"/>
  <c r="AQ12" i="5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H12" i="5"/>
  <c r="H16" i="5" s="1"/>
  <c r="G12" i="5"/>
  <c r="G16" i="5" s="1"/>
  <c r="G18" i="5" s="1"/>
  <c r="F12" i="5"/>
  <c r="F16" i="5" s="1"/>
  <c r="E12" i="5"/>
  <c r="E16" i="5" s="1"/>
  <c r="E18" i="5" s="1"/>
  <c r="M16" i="5" l="1"/>
  <c r="N16" i="5"/>
  <c r="L16" i="5"/>
  <c r="I16" i="5"/>
  <c r="J12" i="5"/>
  <c r="AR12" i="5"/>
  <c r="K17" i="5"/>
  <c r="K18" i="5" s="1"/>
  <c r="F17" i="5"/>
  <c r="H17" i="5"/>
  <c r="M17" i="5" s="1"/>
  <c r="L17" i="5"/>
  <c r="O17" i="5"/>
  <c r="F18" i="5"/>
  <c r="AF12" i="5"/>
  <c r="I18" i="5" l="1"/>
  <c r="J18" i="5" s="1"/>
  <c r="J16" i="5"/>
  <c r="O16" i="5"/>
  <c r="J17" i="5"/>
  <c r="H18" i="5"/>
  <c r="M18" i="5" s="1"/>
  <c r="N17" i="5"/>
  <c r="N18" i="5"/>
  <c r="L18" i="5"/>
  <c r="O18" i="5" l="1"/>
</calcChain>
</file>

<file path=xl/sharedStrings.xml><?xml version="1.0" encoding="utf-8"?>
<sst xmlns="http://schemas.openxmlformats.org/spreadsheetml/2006/main" count="214" uniqueCount="80">
  <si>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</si>
  <si>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</si>
  <si>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</si>
  <si>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</si>
  <si>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</si>
  <si>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</si>
  <si>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</si>
  <si>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</si>
  <si>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</si>
  <si>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</si>
  <si>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</si>
  <si>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</si>
  <si>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</si>
  <si>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</si>
  <si>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</si>
  <si>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</si>
  <si>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</si>
  <si>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</si>
  <si>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</si>
  <si>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</si>
  <si>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>ka/kl</t>
  </si>
  <si>
    <t>ka/l+t</t>
  </si>
  <si>
    <t xml:space="preserve">    Runkosarja TOP-10</t>
  </si>
  <si>
    <t>Santeri Pulkkinen</t>
  </si>
  <si>
    <t>6.</t>
  </si>
  <si>
    <t>Lippo Pesis  2</t>
  </si>
  <si>
    <t>4.</t>
  </si>
  <si>
    <t>3.</t>
  </si>
  <si>
    <t>6.3.2000   Ylikiiminki</t>
  </si>
  <si>
    <t>Lippo Pesis = Oulun Lippo Pesis  (2010)</t>
  </si>
  <si>
    <t>KiimU = Kiimingin Urheilijat  (1938),  kasvattajaseura</t>
  </si>
  <si>
    <t xml:space="preserve"> Runkosarja TOP-10</t>
  </si>
  <si>
    <t>2.</t>
  </si>
  <si>
    <t>Lippo Jun</t>
  </si>
  <si>
    <t>Lippo Jun = Oulun Lippo Juniorit  (2003)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</si>
  <si>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</si>
  <si>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</si>
  <si>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</si>
  <si>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</si>
  <si>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</si>
  <si>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</si>
  <si>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</si>
  <si>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</si>
  <si>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</si>
  <si>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</si>
  <si>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</si>
  <si>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</si>
  <si>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</si>
  <si>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</si>
  <si>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</si>
  <si>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</si>
  <si>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</si>
  <si>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</si>
  <si>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</si>
  <si>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</si>
  <si>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</si>
  <si>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</si>
  <si>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</si>
  <si>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</si>
  <si>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</si>
  <si>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0/1</t>
  </si>
  <si>
    <t>0/0</t>
  </si>
  <si>
    <t>Pesispörssi</t>
  </si>
  <si>
    <t>URA SUPERISSA</t>
  </si>
  <si>
    <t>ka/KL</t>
  </si>
  <si>
    <t>Ottelu</t>
  </si>
  <si>
    <t>Lyöty</t>
  </si>
  <si>
    <t>Alempi loppusarja</t>
  </si>
  <si>
    <t>Tuotu</t>
  </si>
  <si>
    <t>KAIKKI</t>
  </si>
  <si>
    <t>Kunnari</t>
  </si>
  <si>
    <t>SiKi  2</t>
  </si>
  <si>
    <t>SiKi = Simon Kiri  (1926)</t>
  </si>
  <si>
    <t>7.</t>
  </si>
  <si>
    <t>9.</t>
  </si>
  <si>
    <t>SiKi</t>
  </si>
  <si>
    <t>ENSIMMÄISET RUNKOSARJASSA</t>
  </si>
  <si>
    <t>ENSIMMÄISET PUDOTUSPELEISSÄ</t>
  </si>
  <si>
    <t>YLEISÖ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</si>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</sst>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0" fontId="3" fillId="3" borderId="11" xfId="0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6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4" fontId="2" fillId="7" borderId="1" xfId="1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5" fillId="5" borderId="11" xfId="0" applyFont="1" applyFill="1" applyBorder="1"/>
    <xf numFmtId="0" fontId="2" fillId="5" borderId="0" xfId="0" applyFont="1" applyFill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0" xfId="0" applyFont="1" applyFill="1" applyAlignment="1">
      <alignment horizontal="left"/>
    </xf>
    <xf numFmtId="0" fontId="2" fillId="5" borderId="8" xfId="0" applyFont="1" applyFill="1" applyBorder="1"/>
    <xf numFmtId="0" fontId="2" fillId="5" borderId="5" xfId="0" applyFont="1" applyFill="1" applyBorder="1" applyAlignment="1">
      <alignment horizontal="left"/>
    </xf>
    <xf numFmtId="0" fontId="2" fillId="5" borderId="7" xfId="0" applyFont="1" applyFill="1" applyBorder="1"/>
    <xf numFmtId="164" fontId="2" fillId="4" borderId="15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8" xfId="0" applyFont="1" applyFill="1" applyBorder="1" applyAlignment="1">
      <alignment horizontal="center"/>
    </xf>
    <xf numFmtId="14" fontId="2" fillId="5" borderId="0" xfId="0" applyNumberFormat="1" applyFont="1" applyFill="1"/>
    <xf numFmtId="14" fontId="2" fillId="5" borderId="5" xfId="0" applyNumberFormat="1" applyFont="1" applyFill="1" applyBorder="1"/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5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16" customWidth="1"/>
    <col min="3" max="3" width="6.140625" style="115" customWidth="1"/>
    <col min="4" max="4" width="14.5703125" style="116" customWidth="1"/>
    <col min="5" max="12" width="5.7109375" style="115" customWidth="1"/>
    <col min="13" max="13" width="6" style="115" customWidth="1"/>
    <col min="14" max="14" width="8.85546875" style="115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15" customWidth="1"/>
    <col min="26" max="26" width="9.28515625" style="115" customWidth="1"/>
    <col min="27" max="27" width="0.7109375" style="115" customWidth="1"/>
    <col min="28" max="31" width="6.7109375" style="115" customWidth="1"/>
    <col min="32" max="32" width="0.7109375" style="115" customWidth="1"/>
    <col min="33" max="33" width="13.42578125" style="115" customWidth="1"/>
    <col min="34" max="34" width="12.42578125" style="115" customWidth="1"/>
    <col min="35" max="35" width="11.42578125" style="115" customWidth="1"/>
    <col min="36" max="36" width="12.140625" style="115" customWidth="1"/>
    <col min="37" max="37" width="0.7109375" style="115" customWidth="1"/>
    <col min="38" max="40" width="6.7109375" style="115" customWidth="1"/>
    <col min="41" max="43" width="4.7109375" style="115" customWidth="1"/>
    <col min="44" max="44" width="51.42578125" customWidth="1"/>
  </cols>
  <sheetData>
    <row r="1" spans="1:44" ht="17.25" customHeight="1" x14ac:dyDescent="0.25">
      <c r="A1" s="68"/>
      <c r="B1" s="22" t="s">
        <v>23</v>
      </c>
      <c r="C1" s="23"/>
      <c r="D1" s="65"/>
      <c r="E1" s="4" t="s">
        <v>28</v>
      </c>
      <c r="F1" s="5"/>
      <c r="G1" s="5"/>
      <c r="H1" s="5"/>
      <c r="I1" s="2"/>
      <c r="J1" s="2"/>
      <c r="K1" s="2"/>
      <c r="L1" s="5"/>
      <c r="M1" s="2"/>
      <c r="N1" s="2"/>
      <c r="O1" s="69"/>
      <c r="P1" s="23"/>
      <c r="Q1" s="23"/>
      <c r="R1" s="23"/>
      <c r="S1" s="23"/>
      <c r="T1" s="23"/>
      <c r="U1" s="5"/>
      <c r="V1" s="2"/>
      <c r="W1" s="2"/>
      <c r="X1" s="2"/>
      <c r="Y1" s="2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0"/>
    </row>
    <row r="2" spans="1:44" s="77" customFormat="1" ht="15" customHeight="1" x14ac:dyDescent="0.25">
      <c r="A2" s="71"/>
      <c r="B2" s="72" t="s">
        <v>15</v>
      </c>
      <c r="C2" s="2"/>
      <c r="D2" s="50"/>
      <c r="E2" s="73" t="s">
        <v>7</v>
      </c>
      <c r="F2" s="74"/>
      <c r="G2" s="74"/>
      <c r="H2" s="21"/>
      <c r="I2" s="75" t="s">
        <v>35</v>
      </c>
      <c r="J2" s="60"/>
      <c r="K2" s="74"/>
      <c r="L2" s="74"/>
      <c r="M2" s="21"/>
      <c r="N2" s="61"/>
      <c r="O2" s="6"/>
      <c r="P2" s="28" t="s">
        <v>36</v>
      </c>
      <c r="Q2" s="21"/>
      <c r="R2" s="21"/>
      <c r="S2" s="27"/>
      <c r="T2" s="6"/>
      <c r="U2" s="28" t="s">
        <v>37</v>
      </c>
      <c r="V2" s="21"/>
      <c r="W2" s="21"/>
      <c r="X2" s="21"/>
      <c r="Y2" s="21"/>
      <c r="Z2" s="9"/>
      <c r="AA2" s="6"/>
      <c r="AB2" s="17" t="s">
        <v>38</v>
      </c>
      <c r="AC2" s="28"/>
      <c r="AD2" s="21"/>
      <c r="AE2" s="27"/>
      <c r="AF2" s="6"/>
      <c r="AG2" s="17" t="s">
        <v>39</v>
      </c>
      <c r="AH2" s="21"/>
      <c r="AI2" s="21"/>
      <c r="AJ2" s="9"/>
      <c r="AK2" s="6"/>
      <c r="AL2" s="17" t="s">
        <v>40</v>
      </c>
      <c r="AM2" s="28"/>
      <c r="AN2" s="21"/>
      <c r="AO2" s="76" t="s">
        <v>41</v>
      </c>
      <c r="AP2" s="21"/>
      <c r="AQ2" s="9"/>
      <c r="AR2" s="70"/>
    </row>
    <row r="3" spans="1:44" s="77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42</v>
      </c>
      <c r="K3" s="7" t="s">
        <v>43</v>
      </c>
      <c r="L3" s="7" t="s">
        <v>44</v>
      </c>
      <c r="M3" s="7" t="s">
        <v>45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46</v>
      </c>
      <c r="AH3" s="7" t="s">
        <v>47</v>
      </c>
      <c r="AI3" s="9" t="s">
        <v>48</v>
      </c>
      <c r="AJ3" s="7" t="s">
        <v>49</v>
      </c>
      <c r="AK3" s="10"/>
      <c r="AL3" s="7" t="s">
        <v>50</v>
      </c>
      <c r="AM3" s="7" t="s">
        <v>51</v>
      </c>
      <c r="AN3" s="9" t="s">
        <v>52</v>
      </c>
      <c r="AO3" s="9" t="s">
        <v>53</v>
      </c>
      <c r="AP3" s="11" t="s">
        <v>54</v>
      </c>
      <c r="AQ3" s="7" t="s">
        <v>55</v>
      </c>
      <c r="AR3" s="70"/>
    </row>
    <row r="4" spans="1:44" s="77" customFormat="1" ht="15" customHeight="1" x14ac:dyDescent="0.25">
      <c r="A4" s="71"/>
      <c r="B4" s="78">
        <v>2016</v>
      </c>
      <c r="C4" s="30" t="s">
        <v>24</v>
      </c>
      <c r="D4" s="79" t="s">
        <v>25</v>
      </c>
      <c r="E4" s="19"/>
      <c r="F4" s="79" t="s">
        <v>56</v>
      </c>
      <c r="G4" s="30"/>
      <c r="H4" s="29"/>
      <c r="I4" s="79"/>
      <c r="J4" s="79"/>
      <c r="K4" s="79"/>
      <c r="L4" s="79"/>
      <c r="M4" s="78"/>
      <c r="N4" s="78"/>
      <c r="O4" s="18"/>
      <c r="P4" s="7"/>
      <c r="Q4" s="7"/>
      <c r="R4" s="7"/>
      <c r="S4" s="7"/>
      <c r="T4" s="10">
        <v>0</v>
      </c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12"/>
      <c r="AN4" s="12"/>
      <c r="AO4" s="13"/>
      <c r="AP4" s="14"/>
      <c r="AQ4" s="12"/>
      <c r="AR4" s="70"/>
    </row>
    <row r="5" spans="1:44" s="77" customFormat="1" ht="15" customHeight="1" x14ac:dyDescent="0.25">
      <c r="A5" s="71"/>
      <c r="B5" s="78">
        <v>2017</v>
      </c>
      <c r="C5" s="30" t="s">
        <v>26</v>
      </c>
      <c r="D5" s="79" t="s">
        <v>25</v>
      </c>
      <c r="E5" s="19"/>
      <c r="F5" s="79" t="s">
        <v>56</v>
      </c>
      <c r="G5" s="30"/>
      <c r="H5" s="29"/>
      <c r="I5" s="79"/>
      <c r="J5" s="79"/>
      <c r="K5" s="79"/>
      <c r="L5" s="79"/>
      <c r="M5" s="78"/>
      <c r="N5" s="78"/>
      <c r="O5" s="18"/>
      <c r="P5" s="7"/>
      <c r="Q5" s="7"/>
      <c r="R5" s="7"/>
      <c r="S5" s="7"/>
      <c r="T5" s="10"/>
      <c r="U5" s="12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12"/>
      <c r="AN5" s="12"/>
      <c r="AO5" s="13"/>
      <c r="AP5" s="14"/>
      <c r="AQ5" s="12"/>
      <c r="AR5" s="70"/>
    </row>
    <row r="6" spans="1:44" s="77" customFormat="1" ht="15" customHeight="1" x14ac:dyDescent="0.25">
      <c r="A6" s="71"/>
      <c r="B6" s="78">
        <v>2018</v>
      </c>
      <c r="C6" s="30" t="s">
        <v>27</v>
      </c>
      <c r="D6" s="79" t="s">
        <v>25</v>
      </c>
      <c r="E6" s="19"/>
      <c r="F6" s="79" t="s">
        <v>56</v>
      </c>
      <c r="G6" s="30"/>
      <c r="H6" s="29"/>
      <c r="I6" s="79"/>
      <c r="J6" s="79"/>
      <c r="K6" s="79"/>
      <c r="L6" s="79"/>
      <c r="M6" s="78"/>
      <c r="N6" s="78"/>
      <c r="O6" s="18"/>
      <c r="P6" s="7"/>
      <c r="Q6" s="7"/>
      <c r="R6" s="7"/>
      <c r="S6" s="7"/>
      <c r="T6" s="10"/>
      <c r="U6" s="12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12"/>
      <c r="AN6" s="12"/>
      <c r="AO6" s="13"/>
      <c r="AP6" s="14"/>
      <c r="AQ6" s="12"/>
      <c r="AR6" s="70"/>
    </row>
    <row r="7" spans="1:44" s="77" customFormat="1" ht="15" customHeight="1" x14ac:dyDescent="0.25">
      <c r="A7" s="71"/>
      <c r="B7" s="81">
        <v>2019</v>
      </c>
      <c r="C7" s="81" t="s">
        <v>32</v>
      </c>
      <c r="D7" s="82" t="s">
        <v>33</v>
      </c>
      <c r="E7" s="81"/>
      <c r="F7" s="83" t="s">
        <v>57</v>
      </c>
      <c r="G7" s="84"/>
      <c r="H7" s="85"/>
      <c r="I7" s="81"/>
      <c r="J7" s="81"/>
      <c r="K7" s="81"/>
      <c r="L7" s="81"/>
      <c r="M7" s="81"/>
      <c r="N7" s="86"/>
      <c r="O7" s="10"/>
      <c r="P7" s="7"/>
      <c r="Q7" s="7"/>
      <c r="R7" s="7"/>
      <c r="S7" s="7"/>
      <c r="T7" s="10"/>
      <c r="U7" s="87">
        <v>1</v>
      </c>
      <c r="V7" s="87">
        <v>0</v>
      </c>
      <c r="W7" s="87">
        <v>0</v>
      </c>
      <c r="X7" s="87">
        <v>0</v>
      </c>
      <c r="Y7" s="87">
        <v>1</v>
      </c>
      <c r="Z7" s="88">
        <v>0.5</v>
      </c>
      <c r="AA7" s="10">
        <v>2</v>
      </c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12"/>
      <c r="AN7" s="12"/>
      <c r="AO7" s="13"/>
      <c r="AP7" s="14"/>
      <c r="AQ7" s="12"/>
      <c r="AR7" s="70"/>
    </row>
    <row r="8" spans="1:44" s="77" customFormat="1" ht="15" customHeight="1" x14ac:dyDescent="0.25">
      <c r="A8" s="71"/>
      <c r="B8" s="78">
        <v>2020</v>
      </c>
      <c r="C8" s="30" t="s">
        <v>73</v>
      </c>
      <c r="D8" s="79" t="s">
        <v>71</v>
      </c>
      <c r="E8" s="19"/>
      <c r="F8" s="79" t="s">
        <v>56</v>
      </c>
      <c r="G8" s="30"/>
      <c r="H8" s="29"/>
      <c r="I8" s="79"/>
      <c r="J8" s="79"/>
      <c r="K8" s="79"/>
      <c r="L8" s="79"/>
      <c r="M8" s="78"/>
      <c r="N8" s="78"/>
      <c r="O8" s="18"/>
      <c r="P8" s="7"/>
      <c r="Q8" s="7"/>
      <c r="R8" s="7"/>
      <c r="S8" s="7"/>
      <c r="T8" s="10"/>
      <c r="U8" s="12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80"/>
      <c r="AH8" s="80"/>
      <c r="AI8" s="80"/>
      <c r="AJ8" s="80"/>
      <c r="AK8" s="10"/>
      <c r="AL8" s="12"/>
      <c r="AM8" s="12"/>
      <c r="AN8" s="12"/>
      <c r="AO8" s="13"/>
      <c r="AP8" s="14"/>
      <c r="AQ8" s="12"/>
      <c r="AR8" s="70"/>
    </row>
    <row r="9" spans="1:44" s="77" customFormat="1" ht="15" customHeight="1" x14ac:dyDescent="0.25">
      <c r="A9" s="71"/>
      <c r="B9" s="81">
        <v>2020</v>
      </c>
      <c r="C9" s="84" t="s">
        <v>74</v>
      </c>
      <c r="D9" s="82" t="s">
        <v>75</v>
      </c>
      <c r="E9" s="81"/>
      <c r="F9" s="83" t="s">
        <v>57</v>
      </c>
      <c r="G9" s="84"/>
      <c r="H9" s="85"/>
      <c r="I9" s="81"/>
      <c r="J9" s="81"/>
      <c r="K9" s="81"/>
      <c r="L9" s="81"/>
      <c r="M9" s="81"/>
      <c r="N9" s="133"/>
      <c r="O9" s="10"/>
      <c r="P9" s="7"/>
      <c r="Q9" s="7"/>
      <c r="R9" s="7"/>
      <c r="S9" s="7"/>
      <c r="T9" s="10"/>
      <c r="U9" s="12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80"/>
      <c r="AH9" s="80"/>
      <c r="AI9" s="80"/>
      <c r="AJ9" s="80"/>
      <c r="AK9" s="10"/>
      <c r="AL9" s="12"/>
      <c r="AM9" s="12"/>
      <c r="AN9" s="12"/>
      <c r="AO9" s="13"/>
      <c r="AP9" s="14"/>
      <c r="AQ9" s="12"/>
      <c r="AR9" s="70"/>
    </row>
    <row r="10" spans="1:44" s="77" customFormat="1" ht="15" customHeight="1" x14ac:dyDescent="0.25">
      <c r="A10" s="71"/>
      <c r="B10" s="78">
        <v>2021</v>
      </c>
      <c r="C10" s="30" t="s">
        <v>74</v>
      </c>
      <c r="D10" s="79" t="s">
        <v>71</v>
      </c>
      <c r="E10" s="19"/>
      <c r="F10" s="79" t="s">
        <v>56</v>
      </c>
      <c r="G10" s="30"/>
      <c r="H10" s="29"/>
      <c r="I10" s="79"/>
      <c r="J10" s="79"/>
      <c r="K10" s="79"/>
      <c r="L10" s="79"/>
      <c r="M10" s="78"/>
      <c r="N10" s="78"/>
      <c r="O10" s="18"/>
      <c r="P10" s="7"/>
      <c r="Q10" s="7"/>
      <c r="R10" s="7"/>
      <c r="S10" s="7"/>
      <c r="T10" s="10"/>
      <c r="U10" s="12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80"/>
      <c r="AH10" s="80"/>
      <c r="AI10" s="80"/>
      <c r="AJ10" s="80"/>
      <c r="AK10" s="10"/>
      <c r="AL10" s="12"/>
      <c r="AM10" s="12"/>
      <c r="AN10" s="12"/>
      <c r="AO10" s="13"/>
      <c r="AP10" s="14"/>
      <c r="AQ10" s="12"/>
      <c r="AR10" s="70"/>
    </row>
    <row r="11" spans="1:44" s="77" customFormat="1" ht="15" customHeight="1" x14ac:dyDescent="0.25">
      <c r="A11" s="71"/>
      <c r="B11" s="81">
        <v>2021</v>
      </c>
      <c r="C11" s="84" t="s">
        <v>73</v>
      </c>
      <c r="D11" s="82" t="s">
        <v>75</v>
      </c>
      <c r="E11" s="81"/>
      <c r="F11" s="83" t="s">
        <v>57</v>
      </c>
      <c r="G11" s="84"/>
      <c r="H11" s="85"/>
      <c r="I11" s="81"/>
      <c r="J11" s="81"/>
      <c r="K11" s="81"/>
      <c r="L11" s="81"/>
      <c r="M11" s="81"/>
      <c r="N11" s="133"/>
      <c r="O11" s="10"/>
      <c r="P11" s="7"/>
      <c r="Q11" s="7"/>
      <c r="R11" s="7"/>
      <c r="S11" s="7"/>
      <c r="T11" s="10"/>
      <c r="U11" s="12"/>
      <c r="V11" s="12"/>
      <c r="W11" s="13"/>
      <c r="X11" s="12"/>
      <c r="Y11" s="12"/>
      <c r="Z11" s="31"/>
      <c r="AA11" s="10"/>
      <c r="AB11" s="7"/>
      <c r="AC11" s="7"/>
      <c r="AD11" s="7"/>
      <c r="AE11" s="7"/>
      <c r="AF11" s="10"/>
      <c r="AG11" s="80"/>
      <c r="AH11" s="80"/>
      <c r="AI11" s="80"/>
      <c r="AJ11" s="80"/>
      <c r="AK11" s="10"/>
      <c r="AL11" s="12"/>
      <c r="AM11" s="12"/>
      <c r="AN11" s="12"/>
      <c r="AO11" s="13"/>
      <c r="AP11" s="14"/>
      <c r="AQ11" s="12"/>
      <c r="AR11" s="70"/>
    </row>
    <row r="12" spans="1:44" s="77" customFormat="1" ht="15" customHeight="1" x14ac:dyDescent="0.25">
      <c r="A12" s="71"/>
      <c r="B12" s="81">
        <v>2022</v>
      </c>
      <c r="C12" s="84" t="s">
        <v>73</v>
      </c>
      <c r="D12" s="82" t="s">
        <v>75</v>
      </c>
      <c r="E12" s="81"/>
      <c r="F12" s="83" t="s">
        <v>57</v>
      </c>
      <c r="G12" s="84"/>
      <c r="H12" s="85"/>
      <c r="I12" s="81"/>
      <c r="J12" s="81"/>
      <c r="K12" s="81"/>
      <c r="L12" s="81"/>
      <c r="M12" s="81"/>
      <c r="N12" s="133"/>
      <c r="O12" s="10"/>
      <c r="P12" s="7"/>
      <c r="Q12" s="7"/>
      <c r="R12" s="7"/>
      <c r="S12" s="7"/>
      <c r="T12" s="10"/>
      <c r="U12" s="12"/>
      <c r="V12" s="12"/>
      <c r="W12" s="13"/>
      <c r="X12" s="12"/>
      <c r="Y12" s="12"/>
      <c r="Z12" s="31"/>
      <c r="AA12" s="10"/>
      <c r="AB12" s="7"/>
      <c r="AC12" s="7"/>
      <c r="AD12" s="7"/>
      <c r="AE12" s="7"/>
      <c r="AF12" s="10"/>
      <c r="AG12" s="80"/>
      <c r="AH12" s="80"/>
      <c r="AI12" s="80"/>
      <c r="AJ12" s="80"/>
      <c r="AK12" s="10"/>
      <c r="AL12" s="12"/>
      <c r="AM12" s="12"/>
      <c r="AN12" s="12"/>
      <c r="AO12" s="13"/>
      <c r="AP12" s="14"/>
      <c r="AQ12" s="12"/>
      <c r="AR12" s="70"/>
    </row>
    <row r="13" spans="1:44" s="77" customFormat="1" ht="15" customHeight="1" x14ac:dyDescent="0.25">
      <c r="A13" s="71"/>
      <c r="B13" s="81">
        <v>2023</v>
      </c>
      <c r="C13" s="84" t="s">
        <v>79</v>
      </c>
      <c r="D13" s="82" t="s">
        <v>75</v>
      </c>
      <c r="E13" s="81"/>
      <c r="F13" s="83" t="s">
        <v>57</v>
      </c>
      <c r="G13" s="84"/>
      <c r="H13" s="85"/>
      <c r="I13" s="81"/>
      <c r="J13" s="81"/>
      <c r="K13" s="81"/>
      <c r="L13" s="81"/>
      <c r="M13" s="81"/>
      <c r="N13" s="133"/>
      <c r="O13" s="10"/>
      <c r="P13" s="7"/>
      <c r="Q13" s="7"/>
      <c r="R13" s="7"/>
      <c r="S13" s="7"/>
      <c r="T13" s="10"/>
      <c r="U13" s="12"/>
      <c r="V13" s="12"/>
      <c r="W13" s="13"/>
      <c r="X13" s="12"/>
      <c r="Y13" s="12"/>
      <c r="Z13" s="31"/>
      <c r="AA13" s="10"/>
      <c r="AB13" s="7"/>
      <c r="AC13" s="7"/>
      <c r="AD13" s="7"/>
      <c r="AE13" s="7"/>
      <c r="AF13" s="10"/>
      <c r="AG13" s="80"/>
      <c r="AH13" s="80"/>
      <c r="AI13" s="80"/>
      <c r="AJ13" s="80"/>
      <c r="AK13" s="10"/>
      <c r="AL13" s="12"/>
      <c r="AM13" s="12"/>
      <c r="AN13" s="12"/>
      <c r="AO13" s="13"/>
      <c r="AP13" s="14"/>
      <c r="AQ13" s="12"/>
      <c r="AR13" s="70"/>
    </row>
    <row r="14" spans="1:44" s="77" customFormat="1" ht="15" customHeight="1" x14ac:dyDescent="0.25">
      <c r="A14" s="64"/>
      <c r="B14" s="62" t="s">
        <v>58</v>
      </c>
      <c r="C14" s="11"/>
      <c r="D14" s="9"/>
      <c r="E14" s="7">
        <f t="shared" ref="E14:M14" si="0">SUM(E4:E13)</f>
        <v>0</v>
      </c>
      <c r="F14" s="7">
        <f t="shared" si="0"/>
        <v>0</v>
      </c>
      <c r="G14" s="7">
        <f t="shared" si="0"/>
        <v>0</v>
      </c>
      <c r="H14" s="7">
        <f t="shared" si="0"/>
        <v>0</v>
      </c>
      <c r="I14" s="7">
        <f t="shared" si="0"/>
        <v>0</v>
      </c>
      <c r="J14" s="7">
        <f t="shared" si="0"/>
        <v>0</v>
      </c>
      <c r="K14" s="7">
        <f t="shared" si="0"/>
        <v>0</v>
      </c>
      <c r="L14" s="7">
        <f t="shared" si="0"/>
        <v>0</v>
      </c>
      <c r="M14" s="11">
        <f t="shared" si="0"/>
        <v>0</v>
      </c>
      <c r="N14" s="15"/>
      <c r="O14" s="89">
        <f>SUM(O3:O13)</f>
        <v>0</v>
      </c>
      <c r="P14" s="39" t="s">
        <v>59</v>
      </c>
      <c r="Q14" s="39" t="s">
        <v>59</v>
      </c>
      <c r="R14" s="39" t="s">
        <v>59</v>
      </c>
      <c r="S14" s="39" t="s">
        <v>59</v>
      </c>
      <c r="T14" s="18"/>
      <c r="U14" s="7">
        <f>SUM(U4:U13)</f>
        <v>1</v>
      </c>
      <c r="V14" s="7">
        <f>SUM(V4:V13)</f>
        <v>0</v>
      </c>
      <c r="W14" s="7">
        <f>SUM(W4:W13)</f>
        <v>0</v>
      </c>
      <c r="X14" s="7">
        <f>SUM(X4:X13)</f>
        <v>0</v>
      </c>
      <c r="Y14" s="7">
        <f>SUM(Y4:Y13)</f>
        <v>1</v>
      </c>
      <c r="Z14" s="15">
        <f>PRODUCT(N21)</f>
        <v>0.25</v>
      </c>
      <c r="AA14" s="89"/>
      <c r="AB14" s="39" t="s">
        <v>59</v>
      </c>
      <c r="AC14" s="39" t="s">
        <v>59</v>
      </c>
      <c r="AD14" s="39" t="s">
        <v>59</v>
      </c>
      <c r="AE14" s="39" t="s">
        <v>59</v>
      </c>
      <c r="AF14" s="10"/>
      <c r="AG14" s="39" t="s">
        <v>60</v>
      </c>
      <c r="AH14" s="39" t="s">
        <v>61</v>
      </c>
      <c r="AI14" s="39" t="s">
        <v>61</v>
      </c>
      <c r="AJ14" s="39" t="s">
        <v>61</v>
      </c>
      <c r="AK14" s="10"/>
      <c r="AL14" s="7">
        <f t="shared" ref="AL14:AQ14" si="1">SUM(AL4:AL13)</f>
        <v>0</v>
      </c>
      <c r="AM14" s="7">
        <f t="shared" si="1"/>
        <v>0</v>
      </c>
      <c r="AN14" s="7">
        <f t="shared" si="1"/>
        <v>0</v>
      </c>
      <c r="AO14" s="7">
        <f t="shared" si="1"/>
        <v>0</v>
      </c>
      <c r="AP14" s="7">
        <f t="shared" si="1"/>
        <v>0</v>
      </c>
      <c r="AQ14" s="7">
        <f t="shared" si="1"/>
        <v>0</v>
      </c>
      <c r="AR14" s="70"/>
    </row>
    <row r="15" spans="1:44" s="77" customFormat="1" ht="15" customHeight="1" x14ac:dyDescent="0.25">
      <c r="A15" s="64"/>
      <c r="B15" s="1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90"/>
      <c r="O15" s="10"/>
      <c r="P15" s="17"/>
      <c r="Q15" s="28"/>
      <c r="R15" s="40"/>
      <c r="S15" s="41"/>
      <c r="T15" s="10"/>
      <c r="U15" s="11"/>
      <c r="V15" s="21"/>
      <c r="W15" s="21"/>
      <c r="X15" s="21"/>
      <c r="Y15" s="21"/>
      <c r="Z15" s="9"/>
      <c r="AA15" s="10"/>
      <c r="AB15" s="91"/>
      <c r="AC15" s="92"/>
      <c r="AD15" s="40"/>
      <c r="AE15" s="41"/>
      <c r="AF15" s="10"/>
      <c r="AG15" s="93">
        <v>0</v>
      </c>
      <c r="AH15" s="94">
        <v>0</v>
      </c>
      <c r="AI15" s="94">
        <v>0</v>
      </c>
      <c r="AJ15" s="95">
        <v>0</v>
      </c>
      <c r="AK15" s="10"/>
      <c r="AL15" s="11"/>
      <c r="AM15" s="21"/>
      <c r="AN15" s="21"/>
      <c r="AO15" s="21"/>
      <c r="AP15" s="21"/>
      <c r="AQ15" s="9"/>
      <c r="AR15" s="70"/>
    </row>
    <row r="16" spans="1:44" ht="15" customHeight="1" x14ac:dyDescent="0.25">
      <c r="A16" s="71"/>
      <c r="B16" s="1" t="s">
        <v>62</v>
      </c>
      <c r="C16" s="14"/>
      <c r="D16" s="96">
        <f>SUM(F14:H14)+((I14-F14-G14)/3)+(E14/3)+(AL14*25)+(AM14*25)+(AN14*10)+(AO14*25)+(AP14*20)+(AQ14*15)</f>
        <v>0</v>
      </c>
      <c r="E16" s="16"/>
      <c r="F16" s="16"/>
      <c r="G16" s="16"/>
      <c r="H16" s="16"/>
      <c r="I16" s="16"/>
      <c r="J16" s="16"/>
      <c r="K16" s="16"/>
      <c r="L16" s="16"/>
      <c r="M16" s="16"/>
      <c r="N16" s="37"/>
      <c r="O16" s="16"/>
      <c r="P16" s="10"/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0"/>
      <c r="AG16" s="16"/>
      <c r="AH16" s="16"/>
      <c r="AI16" s="16"/>
      <c r="AJ16" s="16"/>
      <c r="AK16" s="10"/>
      <c r="AL16" s="16"/>
      <c r="AM16" s="16"/>
      <c r="AN16" s="16"/>
      <c r="AO16" s="16"/>
      <c r="AP16" s="16"/>
      <c r="AQ16" s="16"/>
      <c r="AR16" s="70"/>
    </row>
    <row r="17" spans="1:45" s="77" customFormat="1" ht="15" customHeight="1" x14ac:dyDescent="0.25">
      <c r="A17" s="71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37"/>
      <c r="O17" s="18"/>
      <c r="P17" s="18"/>
      <c r="Q17" s="18"/>
      <c r="R17" s="18"/>
      <c r="S17" s="18"/>
      <c r="T17" s="18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0"/>
      <c r="AG17" s="16"/>
      <c r="AH17" s="16"/>
      <c r="AI17" s="16"/>
      <c r="AJ17" s="16"/>
      <c r="AK17" s="10"/>
      <c r="AL17" s="16"/>
      <c r="AM17" s="16"/>
      <c r="AN17" s="16"/>
      <c r="AO17" s="16"/>
      <c r="AP17" s="16"/>
      <c r="AQ17" s="16"/>
      <c r="AR17" s="70"/>
    </row>
    <row r="18" spans="1:45" ht="15" customHeight="1" x14ac:dyDescent="0.25">
      <c r="A18" s="71"/>
      <c r="B18" s="17" t="s">
        <v>63</v>
      </c>
      <c r="C18" s="97"/>
      <c r="D18" s="97"/>
      <c r="E18" s="7" t="s">
        <v>2</v>
      </c>
      <c r="F18" s="7" t="s">
        <v>6</v>
      </c>
      <c r="G18" s="9" t="s">
        <v>4</v>
      </c>
      <c r="H18" s="7" t="s">
        <v>5</v>
      </c>
      <c r="I18" s="7" t="s">
        <v>8</v>
      </c>
      <c r="J18" s="16"/>
      <c r="K18" s="7" t="s">
        <v>17</v>
      </c>
      <c r="L18" s="7" t="s">
        <v>18</v>
      </c>
      <c r="M18" s="7" t="s">
        <v>64</v>
      </c>
      <c r="N18" s="7" t="s">
        <v>9</v>
      </c>
      <c r="O18" s="10"/>
      <c r="P18" s="49" t="s">
        <v>76</v>
      </c>
      <c r="Q18" s="3"/>
      <c r="R18" s="3"/>
      <c r="S18" s="3"/>
      <c r="T18" s="98"/>
      <c r="U18" s="98"/>
      <c r="V18" s="98"/>
      <c r="W18" s="98"/>
      <c r="X18" s="98"/>
      <c r="Y18" s="3"/>
      <c r="Z18" s="3"/>
      <c r="AA18" s="3"/>
      <c r="AB18" s="98"/>
      <c r="AC18" s="98"/>
      <c r="AD18" s="3"/>
      <c r="AE18" s="50"/>
      <c r="AF18" s="10"/>
      <c r="AG18" s="49" t="s">
        <v>77</v>
      </c>
      <c r="AH18" s="3"/>
      <c r="AI18" s="3"/>
      <c r="AJ18" s="3"/>
      <c r="AK18" s="3"/>
      <c r="AL18" s="2" t="s">
        <v>78</v>
      </c>
      <c r="AM18" s="3"/>
      <c r="AN18" s="3"/>
      <c r="AO18" s="3"/>
      <c r="AP18" s="3"/>
      <c r="AQ18" s="50"/>
      <c r="AR18" s="70"/>
    </row>
    <row r="19" spans="1:45" ht="15" customHeight="1" x14ac:dyDescent="0.25">
      <c r="A19" s="71"/>
      <c r="B19" s="49" t="s">
        <v>7</v>
      </c>
      <c r="C19" s="3"/>
      <c r="D19" s="50"/>
      <c r="E19" s="12"/>
      <c r="F19" s="12"/>
      <c r="G19" s="12"/>
      <c r="H19" s="12"/>
      <c r="I19" s="12"/>
      <c r="J19" s="16"/>
      <c r="K19" s="99"/>
      <c r="L19" s="99"/>
      <c r="M19" s="99"/>
      <c r="N19" s="66"/>
      <c r="O19" s="10"/>
      <c r="P19" s="46" t="s">
        <v>65</v>
      </c>
      <c r="Q19" s="117"/>
      <c r="R19" s="47"/>
      <c r="S19" s="47"/>
      <c r="T19" s="47"/>
      <c r="U19" s="47"/>
      <c r="V19" s="47"/>
      <c r="W19" s="47"/>
      <c r="X19" s="47"/>
      <c r="Y19" s="119"/>
      <c r="Z19" s="119"/>
      <c r="AA19" s="119"/>
      <c r="AB19" s="47"/>
      <c r="AC19" s="120"/>
      <c r="AD19" s="120"/>
      <c r="AE19" s="48"/>
      <c r="AF19" s="10"/>
      <c r="AG19" s="46" t="s">
        <v>65</v>
      </c>
      <c r="AH19" s="47"/>
      <c r="AI19" s="47"/>
      <c r="AJ19" s="120"/>
      <c r="AK19" s="120"/>
      <c r="AL19" s="120"/>
      <c r="AM19" s="120"/>
      <c r="AN19" s="129"/>
      <c r="AO19" s="120"/>
      <c r="AP19" s="120"/>
      <c r="AQ19" s="121"/>
      <c r="AR19" s="70"/>
    </row>
    <row r="20" spans="1:45" ht="15" customHeight="1" x14ac:dyDescent="0.25">
      <c r="A20" s="71"/>
      <c r="B20" s="100" t="s">
        <v>37</v>
      </c>
      <c r="C20" s="101"/>
      <c r="D20" s="102"/>
      <c r="E20" s="12"/>
      <c r="F20" s="12"/>
      <c r="G20" s="12"/>
      <c r="H20" s="12"/>
      <c r="I20" s="12"/>
      <c r="J20" s="16"/>
      <c r="K20" s="99"/>
      <c r="L20" s="99"/>
      <c r="M20" s="99"/>
      <c r="N20" s="66"/>
      <c r="O20" s="10"/>
      <c r="P20" s="122" t="s">
        <v>66</v>
      </c>
      <c r="Q20" s="123"/>
      <c r="R20" s="118"/>
      <c r="S20" s="118"/>
      <c r="T20" s="118"/>
      <c r="U20" s="118"/>
      <c r="V20" s="118"/>
      <c r="W20" s="118"/>
      <c r="X20" s="118"/>
      <c r="Y20" s="124"/>
      <c r="Z20" s="124"/>
      <c r="AA20" s="124"/>
      <c r="AB20" s="118"/>
      <c r="AC20" s="89"/>
      <c r="AD20" s="89"/>
      <c r="AE20" s="130"/>
      <c r="AF20" s="10"/>
      <c r="AG20" s="122" t="s">
        <v>66</v>
      </c>
      <c r="AH20" s="118"/>
      <c r="AI20" s="118"/>
      <c r="AJ20" s="89"/>
      <c r="AK20" s="89"/>
      <c r="AL20" s="89"/>
      <c r="AM20" s="89"/>
      <c r="AN20" s="129"/>
      <c r="AO20" s="89"/>
      <c r="AP20" s="89"/>
      <c r="AQ20" s="138"/>
      <c r="AR20" s="70"/>
    </row>
    <row r="21" spans="1:45" ht="15" customHeight="1" x14ac:dyDescent="0.25">
      <c r="A21" s="71"/>
      <c r="B21" s="103" t="s">
        <v>67</v>
      </c>
      <c r="C21" s="104"/>
      <c r="D21" s="105"/>
      <c r="E21" s="87">
        <f>PRODUCT(U14)</f>
        <v>1</v>
      </c>
      <c r="F21" s="87">
        <f t="shared" ref="F21:I21" si="2">PRODUCT(V14)</f>
        <v>0</v>
      </c>
      <c r="G21" s="87">
        <f t="shared" si="2"/>
        <v>0</v>
      </c>
      <c r="H21" s="87">
        <f t="shared" si="2"/>
        <v>0</v>
      </c>
      <c r="I21" s="87">
        <f t="shared" si="2"/>
        <v>1</v>
      </c>
      <c r="J21" s="16"/>
      <c r="K21" s="106">
        <f>PRODUCT((F21+G21)/E21)</f>
        <v>0</v>
      </c>
      <c r="L21" s="106">
        <f>PRODUCT(H21/E21)</f>
        <v>0</v>
      </c>
      <c r="M21" s="106">
        <f>PRODUCT(I21/E21)</f>
        <v>1</v>
      </c>
      <c r="N21" s="107">
        <f>PRODUCT(I21/O21)</f>
        <v>0.25</v>
      </c>
      <c r="O21" s="10">
        <v>4</v>
      </c>
      <c r="P21" s="122" t="s">
        <v>68</v>
      </c>
      <c r="Q21" s="123"/>
      <c r="R21" s="118"/>
      <c r="S21" s="118"/>
      <c r="T21" s="118"/>
      <c r="U21" s="118"/>
      <c r="V21" s="118"/>
      <c r="W21" s="118"/>
      <c r="X21" s="118"/>
      <c r="Y21" s="124"/>
      <c r="Z21" s="124"/>
      <c r="AA21" s="124"/>
      <c r="AB21" s="118"/>
      <c r="AC21" s="89"/>
      <c r="AD21" s="89"/>
      <c r="AE21" s="130"/>
      <c r="AF21" s="10"/>
      <c r="AG21" s="122" t="s">
        <v>68</v>
      </c>
      <c r="AH21" s="139"/>
      <c r="AI21" s="118"/>
      <c r="AJ21" s="89"/>
      <c r="AK21" s="89"/>
      <c r="AL21" s="89"/>
      <c r="AM21" s="89"/>
      <c r="AN21" s="129"/>
      <c r="AO21" s="89"/>
      <c r="AP21" s="89"/>
      <c r="AQ21" s="138"/>
      <c r="AR21" s="70"/>
    </row>
    <row r="22" spans="1:45" ht="15" customHeight="1" x14ac:dyDescent="0.25">
      <c r="A22" s="71"/>
      <c r="B22" s="108" t="s">
        <v>69</v>
      </c>
      <c r="C22" s="76"/>
      <c r="D22" s="109"/>
      <c r="E22" s="7">
        <f>SUM(E19:E21)</f>
        <v>1</v>
      </c>
      <c r="F22" s="7">
        <f>SUM(F19:F21)</f>
        <v>0</v>
      </c>
      <c r="G22" s="7">
        <f>SUM(G19:G21)</f>
        <v>0</v>
      </c>
      <c r="H22" s="7">
        <f>SUM(H19:H21)</f>
        <v>0</v>
      </c>
      <c r="I22" s="7">
        <f>SUM(I19:I21)</f>
        <v>1</v>
      </c>
      <c r="J22" s="16"/>
      <c r="K22" s="110">
        <f>PRODUCT((F22+G22)/E22)</f>
        <v>0</v>
      </c>
      <c r="L22" s="110">
        <f>PRODUCT(H22/E22)</f>
        <v>0</v>
      </c>
      <c r="M22" s="110">
        <f>PRODUCT(I22/E22)</f>
        <v>1</v>
      </c>
      <c r="N22" s="15">
        <f>PRODUCT(I22/O22)</f>
        <v>0.25</v>
      </c>
      <c r="O22" s="10">
        <f>SUM(O19:O21)</f>
        <v>4</v>
      </c>
      <c r="P22" s="125" t="s">
        <v>70</v>
      </c>
      <c r="Q22" s="126"/>
      <c r="R22" s="127"/>
      <c r="S22" s="127"/>
      <c r="T22" s="127"/>
      <c r="U22" s="127"/>
      <c r="V22" s="127"/>
      <c r="W22" s="127"/>
      <c r="X22" s="127"/>
      <c r="Y22" s="128"/>
      <c r="Z22" s="128"/>
      <c r="AA22" s="128"/>
      <c r="AB22" s="127"/>
      <c r="AC22" s="74"/>
      <c r="AD22" s="74"/>
      <c r="AE22" s="132"/>
      <c r="AF22" s="10"/>
      <c r="AG22" s="125" t="s">
        <v>70</v>
      </c>
      <c r="AH22" s="140"/>
      <c r="AI22" s="127"/>
      <c r="AJ22" s="74"/>
      <c r="AK22" s="74"/>
      <c r="AL22" s="74"/>
      <c r="AM22" s="74"/>
      <c r="AN22" s="131"/>
      <c r="AO22" s="74"/>
      <c r="AP22" s="74"/>
      <c r="AQ22" s="61"/>
      <c r="AR22" s="70"/>
    </row>
    <row r="23" spans="1:45" ht="15" customHeight="1" x14ac:dyDescent="0.25">
      <c r="A23" s="71"/>
      <c r="B23" s="111"/>
      <c r="C23" s="111"/>
      <c r="D23" s="111"/>
      <c r="E23" s="111"/>
      <c r="F23" s="111"/>
      <c r="G23" s="111"/>
      <c r="H23" s="111"/>
      <c r="I23" s="111"/>
      <c r="J23" s="16"/>
      <c r="K23" s="111"/>
      <c r="L23" s="111"/>
      <c r="M23" s="111"/>
      <c r="N23" s="37"/>
      <c r="O23" s="10">
        <f>SUM(O20:O22)</f>
        <v>8</v>
      </c>
      <c r="P23" s="16"/>
      <c r="Q23" s="16"/>
      <c r="R23" s="16"/>
      <c r="S23" s="16"/>
      <c r="T23" s="10"/>
      <c r="U23" s="10"/>
      <c r="V23" s="16"/>
      <c r="W23" s="16"/>
      <c r="X23" s="16"/>
      <c r="Y23" s="10"/>
      <c r="Z23" s="10"/>
      <c r="AA23" s="10"/>
      <c r="AB23" s="10"/>
      <c r="AC23" s="10"/>
      <c r="AD23" s="10"/>
      <c r="AE23" s="10"/>
      <c r="AF23" s="10"/>
      <c r="AG23" s="10"/>
      <c r="AH23" s="112"/>
      <c r="AI23" s="16"/>
      <c r="AJ23" s="16"/>
      <c r="AK23" s="10"/>
      <c r="AL23" s="16"/>
      <c r="AM23" s="16"/>
      <c r="AN23" s="16"/>
      <c r="AO23" s="16"/>
      <c r="AP23" s="16"/>
      <c r="AQ23" s="16"/>
      <c r="AR23" s="70"/>
    </row>
    <row r="24" spans="1:45" ht="15" customHeight="1" x14ac:dyDescent="0.25">
      <c r="A24" s="71"/>
      <c r="B24" s="16" t="s">
        <v>10</v>
      </c>
      <c r="C24" s="16"/>
      <c r="D24" s="52" t="s">
        <v>30</v>
      </c>
      <c r="E24" s="16"/>
      <c r="F24" s="16"/>
      <c r="G24" s="16"/>
      <c r="H24" s="16"/>
      <c r="I24" s="16"/>
      <c r="J24" s="16"/>
      <c r="K24" s="16"/>
      <c r="L24" s="16"/>
      <c r="M24" s="16"/>
      <c r="N24" s="37"/>
      <c r="O24" s="10"/>
      <c r="P24" s="16"/>
      <c r="Q24" s="16"/>
      <c r="R24" s="16"/>
      <c r="S24" s="16"/>
      <c r="T24" s="10"/>
      <c r="U24" s="10"/>
      <c r="V24" s="112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5">
      <c r="A25" s="71"/>
      <c r="B25" s="16"/>
      <c r="C25" s="16"/>
      <c r="D25" s="52" t="s">
        <v>29</v>
      </c>
      <c r="E25" s="16"/>
      <c r="F25" s="16"/>
      <c r="G25" s="16"/>
      <c r="H25" s="16"/>
      <c r="I25" s="16"/>
      <c r="J25" s="16"/>
      <c r="K25" s="16"/>
      <c r="L25" s="16"/>
      <c r="M25" s="16"/>
      <c r="N25" s="37"/>
      <c r="O25" s="10"/>
      <c r="P25" s="16"/>
      <c r="Q25" s="16"/>
      <c r="R25" s="16"/>
      <c r="S25" s="16"/>
      <c r="T25" s="10"/>
      <c r="U25" s="10"/>
      <c r="V25" s="112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ht="15" customHeight="1" x14ac:dyDescent="0.25">
      <c r="A26" s="71"/>
      <c r="B26" s="16"/>
      <c r="C26" s="16"/>
      <c r="D26" s="16" t="s">
        <v>34</v>
      </c>
      <c r="E26" s="16"/>
      <c r="F26" s="16"/>
      <c r="G26" s="16"/>
      <c r="H26" s="16"/>
      <c r="I26" s="16"/>
      <c r="J26" s="16"/>
      <c r="K26" s="16"/>
      <c r="L26" s="16"/>
      <c r="M26" s="16"/>
      <c r="N26" s="37"/>
      <c r="O26" s="10"/>
      <c r="P26" s="16"/>
      <c r="Q26" s="16"/>
      <c r="R26" s="16"/>
      <c r="S26" s="16"/>
      <c r="T26" s="10"/>
      <c r="U26" s="10"/>
      <c r="V26" s="112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s="114" customFormat="1" ht="15" customHeight="1" x14ac:dyDescent="0.25">
      <c r="A27" s="113"/>
      <c r="B27" s="16"/>
      <c r="C27" s="16"/>
      <c r="D27" s="52" t="s">
        <v>72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12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s="114" customFormat="1" ht="15" customHeight="1" x14ac:dyDescent="0.25">
      <c r="A28" s="113"/>
      <c r="B28" s="16"/>
      <c r="C28" s="16"/>
      <c r="D28" s="10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0"/>
      <c r="P28" s="16"/>
      <c r="Q28" s="16"/>
      <c r="R28" s="16"/>
      <c r="S28" s="16"/>
      <c r="T28" s="10"/>
      <c r="U28" s="10"/>
      <c r="V28" s="112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5" s="114" customFormat="1" ht="15" customHeight="1" x14ac:dyDescent="0.25">
      <c r="A29" s="113"/>
      <c r="B29" s="16"/>
      <c r="C29" s="16"/>
      <c r="D29" s="10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5" s="114" customFormat="1" ht="15" customHeight="1" x14ac:dyDescent="0.25">
      <c r="A30" s="113"/>
      <c r="B30" s="16"/>
      <c r="C30" s="16"/>
      <c r="D30" s="10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5" s="114" customFormat="1" ht="15" customHeight="1" x14ac:dyDescent="0.25">
      <c r="A31" s="113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5" s="114" customFormat="1" ht="15" customHeight="1" x14ac:dyDescent="0.25">
      <c r="A32" s="113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14" customFormat="1" ht="15" customHeight="1" x14ac:dyDescent="0.25">
      <c r="A33" s="11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14" customFormat="1" ht="15" customHeight="1" x14ac:dyDescent="0.25">
      <c r="A34" s="113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14" customFormat="1" ht="15" customHeight="1" x14ac:dyDescent="0.25">
      <c r="A35" s="113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14" customFormat="1" ht="15" customHeight="1" x14ac:dyDescent="0.25">
      <c r="A36" s="113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12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14" customFormat="1" ht="15" customHeight="1" x14ac:dyDescent="0.25">
      <c r="A37" s="113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12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14" customFormat="1" ht="15" customHeight="1" x14ac:dyDescent="0.25">
      <c r="A38" s="11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12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14" customFormat="1" ht="15" customHeight="1" x14ac:dyDescent="0.25">
      <c r="A39" s="11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12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14" customFormat="1" ht="15" customHeight="1" x14ac:dyDescent="0.25">
      <c r="A40" s="11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12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14" customFormat="1" ht="15" customHeight="1" x14ac:dyDescent="0.25">
      <c r="A41" s="11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12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14" customFormat="1" ht="15" customHeight="1" x14ac:dyDescent="0.25">
      <c r="A42" s="11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12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14" customFormat="1" ht="15" customHeight="1" x14ac:dyDescent="0.25">
      <c r="A43" s="11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12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14" customFormat="1" ht="15" customHeight="1" x14ac:dyDescent="0.25">
      <c r="A44" s="11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12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14" customFormat="1" ht="15" customHeight="1" x14ac:dyDescent="0.25">
      <c r="A45" s="11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12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14" customFormat="1" ht="15" customHeight="1" x14ac:dyDescent="0.25">
      <c r="A46" s="11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12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14" customFormat="1" ht="15" customHeight="1" x14ac:dyDescent="0.25">
      <c r="A47" s="11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12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14" customFormat="1" ht="15" customHeight="1" x14ac:dyDescent="0.25">
      <c r="A48" s="11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12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14" customFormat="1" ht="15" customHeight="1" x14ac:dyDescent="0.25">
      <c r="A49" s="11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12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14" customFormat="1" ht="15" customHeight="1" x14ac:dyDescent="0.25">
      <c r="A50" s="11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12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14" customFormat="1" ht="15" customHeight="1" x14ac:dyDescent="0.25">
      <c r="A51" s="11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12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14" customFormat="1" ht="15" customHeight="1" x14ac:dyDescent="0.25">
      <c r="A52" s="11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12"/>
      <c r="AI52" s="16"/>
      <c r="AJ52" s="16"/>
      <c r="AK52" s="16"/>
      <c r="AL52" s="16"/>
      <c r="AM52" s="16"/>
      <c r="AN52" s="16"/>
      <c r="AO52" s="16"/>
      <c r="AP52" s="16"/>
      <c r="AQ52" s="16"/>
      <c r="AR52" s="70"/>
    </row>
    <row r="53" spans="1:44" s="114" customFormat="1" ht="15" customHeight="1" x14ac:dyDescent="0.25">
      <c r="A53" s="11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12"/>
      <c r="AI53" s="16"/>
      <c r="AJ53" s="16"/>
      <c r="AK53" s="16"/>
      <c r="AL53" s="16"/>
      <c r="AM53" s="16"/>
      <c r="AN53" s="16"/>
      <c r="AO53" s="16"/>
      <c r="AP53" s="16"/>
      <c r="AQ53" s="16"/>
      <c r="AR53" s="70"/>
    </row>
    <row r="54" spans="1:44" s="114" customFormat="1" ht="15" customHeight="1" x14ac:dyDescent="0.25">
      <c r="A54" s="11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12"/>
      <c r="AI54" s="16"/>
      <c r="AJ54" s="16"/>
      <c r="AK54" s="16"/>
      <c r="AL54" s="16"/>
      <c r="AM54" s="16"/>
      <c r="AN54" s="16"/>
      <c r="AO54" s="16"/>
      <c r="AP54" s="16"/>
      <c r="AQ54" s="16"/>
      <c r="AR54" s="70"/>
    </row>
    <row r="55" spans="1:44" s="114" customFormat="1" ht="15" customHeight="1" x14ac:dyDescent="0.25">
      <c r="A55" s="11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12"/>
      <c r="AI55" s="16"/>
      <c r="AJ55" s="16"/>
      <c r="AK55" s="16"/>
      <c r="AL55" s="16"/>
      <c r="AM55" s="16"/>
      <c r="AN55" s="16"/>
      <c r="AO55" s="16"/>
      <c r="AP55" s="16"/>
      <c r="AQ55" s="16"/>
      <c r="AR55" s="70"/>
    </row>
    <row r="56" spans="1:44" s="114" customFormat="1" ht="15" customHeight="1" x14ac:dyDescent="0.25">
      <c r="A56" s="11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12"/>
      <c r="AI56" s="16"/>
      <c r="AJ56" s="16"/>
      <c r="AK56" s="16"/>
      <c r="AL56" s="16"/>
      <c r="AM56" s="16"/>
      <c r="AN56" s="16"/>
      <c r="AO56" s="16"/>
      <c r="AP56" s="16"/>
      <c r="AQ56" s="16"/>
      <c r="AR56" s="70"/>
    </row>
    <row r="57" spans="1:44" s="114" customFormat="1" ht="15" customHeight="1" x14ac:dyDescent="0.25">
      <c r="A57" s="11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12"/>
      <c r="AI57" s="16"/>
      <c r="AJ57" s="16"/>
      <c r="AK57" s="16"/>
      <c r="AL57" s="16"/>
      <c r="AM57" s="16"/>
      <c r="AN57" s="16"/>
      <c r="AO57" s="16"/>
      <c r="AP57" s="16"/>
      <c r="AQ57" s="16"/>
      <c r="AR57" s="70"/>
    </row>
    <row r="58" spans="1:44" s="114" customFormat="1" ht="15" customHeight="1" x14ac:dyDescent="0.25">
      <c r="A58" s="11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12"/>
      <c r="AI58" s="16"/>
      <c r="AJ58" s="16"/>
      <c r="AK58" s="16"/>
      <c r="AL58" s="16"/>
      <c r="AM58" s="16"/>
      <c r="AN58" s="16"/>
      <c r="AO58" s="16"/>
      <c r="AP58" s="16"/>
      <c r="AQ58" s="16"/>
      <c r="AR58" s="70"/>
    </row>
    <row r="59" spans="1:44" s="114" customFormat="1" ht="15" customHeight="1" x14ac:dyDescent="0.25">
      <c r="A59" s="11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12"/>
      <c r="AI59" s="16"/>
      <c r="AJ59" s="16"/>
      <c r="AK59" s="16"/>
      <c r="AL59" s="16"/>
      <c r="AM59" s="16"/>
      <c r="AN59" s="16"/>
      <c r="AO59" s="16"/>
      <c r="AP59" s="16"/>
      <c r="AQ59" s="16"/>
      <c r="AR59" s="70"/>
    </row>
    <row r="60" spans="1:44" s="114" customFormat="1" ht="15" customHeight="1" x14ac:dyDescent="0.25">
      <c r="A60" s="11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12"/>
      <c r="AI60" s="16"/>
      <c r="AJ60" s="16"/>
      <c r="AK60" s="16"/>
      <c r="AL60" s="16"/>
      <c r="AM60" s="16"/>
      <c r="AN60" s="16"/>
      <c r="AO60" s="16"/>
      <c r="AP60" s="16"/>
      <c r="AQ60" s="16"/>
      <c r="AR60" s="70"/>
    </row>
    <row r="61" spans="1:44" s="114" customFormat="1" ht="15" customHeight="1" x14ac:dyDescent="0.25">
      <c r="A61" s="11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12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14" customFormat="1" ht="15" customHeight="1" x14ac:dyDescent="0.25">
      <c r="A62" s="11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12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114" customFormat="1" ht="15" customHeight="1" x14ac:dyDescent="0.25">
      <c r="A63" s="11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12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114" customFormat="1" ht="15" customHeight="1" x14ac:dyDescent="0.25">
      <c r="A64" s="11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12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14" customFormat="1" ht="15" customHeight="1" x14ac:dyDescent="0.25">
      <c r="A65" s="11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12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14" customFormat="1" ht="15" customHeight="1" x14ac:dyDescent="0.25">
      <c r="A66" s="11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12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14" customFormat="1" ht="15" customHeight="1" x14ac:dyDescent="0.25">
      <c r="A67" s="11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12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14" customFormat="1" ht="15" customHeight="1" x14ac:dyDescent="0.25">
      <c r="A68" s="11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12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14" customFormat="1" ht="15" customHeight="1" x14ac:dyDescent="0.25">
      <c r="A69" s="11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12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14" customFormat="1" ht="15" customHeight="1" x14ac:dyDescent="0.25">
      <c r="A70" s="11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12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14" customFormat="1" ht="15" customHeight="1" x14ac:dyDescent="0.25">
      <c r="A71" s="11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12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14" customFormat="1" ht="15" customHeight="1" x14ac:dyDescent="0.25">
      <c r="A72" s="11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12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14" customFormat="1" ht="15" customHeight="1" x14ac:dyDescent="0.25">
      <c r="A73" s="11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12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14" customFormat="1" ht="15" customHeight="1" x14ac:dyDescent="0.25">
      <c r="A74" s="11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12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14" customFormat="1" ht="15" customHeight="1" x14ac:dyDescent="0.25">
      <c r="A75" s="11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12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14" customFormat="1" ht="15" customHeight="1" x14ac:dyDescent="0.25">
      <c r="A76" s="11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12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14" customFormat="1" ht="15" customHeight="1" x14ac:dyDescent="0.25">
      <c r="A77" s="11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12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14" customFormat="1" ht="15" customHeight="1" x14ac:dyDescent="0.25">
      <c r="A78" s="11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12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14" customFormat="1" ht="15" customHeight="1" x14ac:dyDescent="0.25">
      <c r="A79" s="11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12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14" customFormat="1" ht="15" customHeight="1" x14ac:dyDescent="0.25">
      <c r="A80" s="11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12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14" customFormat="1" ht="15" customHeight="1" x14ac:dyDescent="0.25">
      <c r="A81" s="11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12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114" customFormat="1" ht="15" customHeight="1" x14ac:dyDescent="0.25">
      <c r="A82" s="11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12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114" customFormat="1" ht="15" customHeight="1" x14ac:dyDescent="0.25">
      <c r="A83" s="11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12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14" customFormat="1" ht="15" customHeight="1" x14ac:dyDescent="0.25">
      <c r="A84" s="11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12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14" customFormat="1" ht="15" customHeight="1" x14ac:dyDescent="0.25">
      <c r="A85" s="11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12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14" customFormat="1" ht="15" customHeight="1" x14ac:dyDescent="0.25">
      <c r="A86" s="11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12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14" customFormat="1" ht="15" customHeight="1" x14ac:dyDescent="0.25">
      <c r="A87" s="11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12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14" customFormat="1" ht="15" customHeight="1" x14ac:dyDescent="0.25">
      <c r="A88" s="11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12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14" customFormat="1" ht="15" customHeight="1" x14ac:dyDescent="0.25">
      <c r="A89" s="11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12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14" customFormat="1" ht="15" customHeight="1" x14ac:dyDescent="0.25">
      <c r="A90" s="11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12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14" customFormat="1" ht="15" customHeight="1" x14ac:dyDescent="0.25">
      <c r="A91" s="11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12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14" customFormat="1" ht="15" customHeight="1" x14ac:dyDescent="0.25">
      <c r="A92" s="11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12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14" customFormat="1" ht="15" customHeight="1" x14ac:dyDescent="0.25">
      <c r="A93" s="11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12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14" customFormat="1" ht="15" customHeight="1" x14ac:dyDescent="0.25">
      <c r="A94" s="11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12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14" customFormat="1" ht="15" customHeight="1" x14ac:dyDescent="0.25">
      <c r="A95" s="11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12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14" customFormat="1" ht="15" customHeight="1" x14ac:dyDescent="0.25">
      <c r="A96" s="11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12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14" customFormat="1" ht="15" customHeight="1" x14ac:dyDescent="0.25">
      <c r="A97" s="11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12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14" customFormat="1" ht="15" customHeight="1" x14ac:dyDescent="0.25">
      <c r="A98" s="11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12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14" customFormat="1" ht="15" customHeight="1" x14ac:dyDescent="0.25">
      <c r="A99" s="11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12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14" customFormat="1" ht="15" customHeight="1" x14ac:dyDescent="0.25">
      <c r="A100" s="11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12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14" customFormat="1" ht="15" customHeight="1" x14ac:dyDescent="0.25">
      <c r="A101" s="11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12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14" customFormat="1" ht="15" customHeight="1" x14ac:dyDescent="0.25">
      <c r="A102" s="11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12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14" customFormat="1" ht="15" customHeight="1" x14ac:dyDescent="0.25">
      <c r="A103" s="11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12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14" customFormat="1" ht="15" customHeight="1" x14ac:dyDescent="0.25">
      <c r="A104" s="11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12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14" customFormat="1" ht="15" customHeight="1" x14ac:dyDescent="0.25">
      <c r="A105" s="11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12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14" customFormat="1" ht="15" customHeight="1" x14ac:dyDescent="0.25">
      <c r="A106" s="11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12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14" customFormat="1" ht="15" customHeight="1" x14ac:dyDescent="0.25">
      <c r="A107" s="11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12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14" customFormat="1" ht="15" customHeight="1" x14ac:dyDescent="0.25">
      <c r="A108" s="11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12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14" customFormat="1" ht="15" customHeight="1" x14ac:dyDescent="0.25">
      <c r="A109" s="11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12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14" customFormat="1" ht="15" customHeight="1" x14ac:dyDescent="0.25">
      <c r="A110" s="11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12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14" customFormat="1" ht="15" customHeight="1" x14ac:dyDescent="0.25">
      <c r="A111" s="11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12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14" customFormat="1" ht="15" customHeight="1" x14ac:dyDescent="0.25">
      <c r="A112" s="11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12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14" customFormat="1" ht="15" customHeight="1" x14ac:dyDescent="0.25">
      <c r="A113" s="11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12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14" customFormat="1" ht="15" customHeight="1" x14ac:dyDescent="0.25">
      <c r="A114" s="11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12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14" customFormat="1" ht="15" customHeight="1" x14ac:dyDescent="0.25">
      <c r="A115" s="11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12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14" customFormat="1" ht="15" customHeight="1" x14ac:dyDescent="0.25">
      <c r="A116" s="11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12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14" customFormat="1" ht="15" customHeight="1" x14ac:dyDescent="0.25">
      <c r="A117" s="11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12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14" customFormat="1" ht="15" customHeight="1" x14ac:dyDescent="0.25">
      <c r="A118" s="11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12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14" customFormat="1" ht="15" customHeight="1" x14ac:dyDescent="0.25">
      <c r="A119" s="11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12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14" customFormat="1" ht="15" customHeight="1" x14ac:dyDescent="0.25">
      <c r="A120" s="11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12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14" customFormat="1" ht="15" customHeight="1" x14ac:dyDescent="0.25">
      <c r="A121" s="11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12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14" customFormat="1" ht="15" customHeight="1" x14ac:dyDescent="0.25">
      <c r="A122" s="11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12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14" customFormat="1" ht="15" customHeight="1" x14ac:dyDescent="0.25">
      <c r="A123" s="11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12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14" customFormat="1" ht="15" customHeight="1" x14ac:dyDescent="0.25">
      <c r="A124" s="11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12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14" customFormat="1" ht="15" customHeight="1" x14ac:dyDescent="0.25">
      <c r="A125" s="11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12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14" customFormat="1" ht="15" customHeight="1" x14ac:dyDescent="0.25">
      <c r="A126" s="11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12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14" customFormat="1" ht="15" customHeight="1" x14ac:dyDescent="0.25">
      <c r="A127" s="11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12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14" customFormat="1" ht="15" customHeight="1" x14ac:dyDescent="0.25">
      <c r="A128" s="11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12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14" customFormat="1" ht="15" customHeight="1" x14ac:dyDescent="0.25">
      <c r="A129" s="11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12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14" customFormat="1" ht="15" customHeight="1" x14ac:dyDescent="0.25">
      <c r="A130" s="11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12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14" customFormat="1" ht="15" customHeight="1" x14ac:dyDescent="0.25">
      <c r="A131" s="11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12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14" customFormat="1" ht="15" customHeight="1" x14ac:dyDescent="0.25">
      <c r="A132" s="11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12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14" customFormat="1" ht="15" customHeight="1" x14ac:dyDescent="0.25">
      <c r="A133" s="11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12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14" customFormat="1" ht="15" customHeight="1" x14ac:dyDescent="0.25">
      <c r="A134" s="11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12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14" customFormat="1" ht="15" customHeight="1" x14ac:dyDescent="0.25">
      <c r="A135" s="11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12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14" customFormat="1" ht="15" customHeight="1" x14ac:dyDescent="0.25">
      <c r="A136" s="11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12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14" customFormat="1" ht="15" customHeight="1" x14ac:dyDescent="0.25">
      <c r="A137" s="11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12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14" customFormat="1" ht="15" customHeight="1" x14ac:dyDescent="0.25">
      <c r="A138" s="11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12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14" customFormat="1" ht="15" customHeight="1" x14ac:dyDescent="0.25">
      <c r="A139" s="11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12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14" customFormat="1" ht="15" customHeight="1" x14ac:dyDescent="0.25">
      <c r="A140" s="11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12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14" customFormat="1" ht="15" customHeight="1" x14ac:dyDescent="0.25">
      <c r="A141" s="11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12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14" customFormat="1" ht="15" customHeight="1" x14ac:dyDescent="0.25">
      <c r="A142" s="11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12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14" customFormat="1" ht="15" customHeight="1" x14ac:dyDescent="0.25">
      <c r="A143" s="11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12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14" customFormat="1" ht="15" customHeight="1" x14ac:dyDescent="0.25">
      <c r="A144" s="11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12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14" customFormat="1" ht="15" customHeight="1" x14ac:dyDescent="0.25">
      <c r="A145" s="11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12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14" customFormat="1" ht="15" customHeight="1" x14ac:dyDescent="0.25">
      <c r="A146" s="11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12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14" customFormat="1" ht="15" customHeight="1" x14ac:dyDescent="0.25">
      <c r="A147" s="11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12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14" customFormat="1" ht="15" customHeight="1" x14ac:dyDescent="0.25">
      <c r="A148" s="11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12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14" customFormat="1" ht="15" customHeight="1" x14ac:dyDescent="0.25">
      <c r="A149" s="11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12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14" customFormat="1" ht="15" customHeight="1" x14ac:dyDescent="0.25">
      <c r="A150" s="11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12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14" customFormat="1" ht="15" customHeight="1" x14ac:dyDescent="0.25">
      <c r="A151" s="11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12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14" customFormat="1" ht="15" customHeight="1" x14ac:dyDescent="0.25">
      <c r="A152" s="11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12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14" customFormat="1" ht="15" customHeight="1" x14ac:dyDescent="0.25">
      <c r="A153" s="11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12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14" customFormat="1" ht="15" customHeight="1" x14ac:dyDescent="0.25">
      <c r="A154" s="11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12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14" customFormat="1" ht="15" customHeight="1" x14ac:dyDescent="0.25">
      <c r="A155" s="11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12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14" customFormat="1" ht="15" customHeight="1" x14ac:dyDescent="0.25">
      <c r="A156" s="11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12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14" customFormat="1" ht="15" customHeight="1" x14ac:dyDescent="0.25">
      <c r="A157" s="11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12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14" customFormat="1" ht="15" customHeight="1" x14ac:dyDescent="0.25">
      <c r="A158" s="11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12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14" customFormat="1" ht="15" customHeight="1" x14ac:dyDescent="0.25">
      <c r="A159" s="11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12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14" customFormat="1" ht="15" customHeight="1" x14ac:dyDescent="0.25">
      <c r="A160" s="11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12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14" customFormat="1" ht="15" customHeight="1" x14ac:dyDescent="0.25">
      <c r="A161" s="11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12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14" customFormat="1" ht="15" customHeight="1" x14ac:dyDescent="0.25">
      <c r="A162" s="11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12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14" customFormat="1" ht="15" customHeight="1" x14ac:dyDescent="0.25">
      <c r="A163" s="11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12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14" customFormat="1" ht="15" customHeight="1" x14ac:dyDescent="0.25">
      <c r="A164" s="11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12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14" customFormat="1" ht="15" customHeight="1" x14ac:dyDescent="0.25">
      <c r="A165" s="11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12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14" customFormat="1" ht="15" customHeight="1" x14ac:dyDescent="0.25">
      <c r="A166" s="11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12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14" customFormat="1" ht="15" customHeight="1" x14ac:dyDescent="0.25">
      <c r="A167" s="11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12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14" customFormat="1" ht="15" customHeight="1" x14ac:dyDescent="0.25">
      <c r="A168" s="11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12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14" customFormat="1" ht="15" customHeight="1" x14ac:dyDescent="0.25">
      <c r="A169" s="11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12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14" customFormat="1" ht="15" customHeight="1" x14ac:dyDescent="0.25">
      <c r="A170" s="11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12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14" customFormat="1" ht="15" customHeight="1" x14ac:dyDescent="0.25">
      <c r="A171" s="11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12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14" customFormat="1" ht="15" customHeight="1" x14ac:dyDescent="0.25">
      <c r="A172" s="113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12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14" customFormat="1" ht="15" customHeight="1" x14ac:dyDescent="0.25">
      <c r="A173" s="113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12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114" customFormat="1" ht="15" customHeight="1" x14ac:dyDescent="0.25">
      <c r="A174" s="113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12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114" customFormat="1" ht="15" customHeight="1" x14ac:dyDescent="0.25">
      <c r="A175" s="113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12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0"/>
      <c r="AH176" s="112"/>
      <c r="AI176" s="16"/>
      <c r="AJ176" s="16"/>
      <c r="AK176"/>
      <c r="AL176"/>
      <c r="AM176"/>
      <c r="AN176"/>
      <c r="AO176"/>
      <c r="AP176"/>
      <c r="AQ176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10"/>
      <c r="AH177" s="112"/>
      <c r="AI177" s="16"/>
      <c r="AJ177" s="16"/>
      <c r="AK177"/>
      <c r="AL177"/>
      <c r="AM177"/>
      <c r="AN177"/>
      <c r="AO177"/>
      <c r="AP177"/>
      <c r="AQ177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10"/>
      <c r="AH178" s="112"/>
      <c r="AI178" s="16"/>
      <c r="AJ178" s="16"/>
      <c r="AK178"/>
      <c r="AL178"/>
      <c r="AM178"/>
      <c r="AN178"/>
      <c r="AO178"/>
      <c r="AP178"/>
      <c r="AQ178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10"/>
      <c r="AH179" s="112"/>
      <c r="AI179" s="16"/>
      <c r="AJ179" s="16"/>
      <c r="AK179"/>
      <c r="AL179"/>
      <c r="AM179"/>
      <c r="AN179"/>
      <c r="AO179"/>
      <c r="AP179"/>
      <c r="AQ179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10"/>
      <c r="AH180" s="112"/>
      <c r="AI180" s="16"/>
      <c r="AJ180" s="16"/>
      <c r="AK180"/>
      <c r="AL180"/>
      <c r="AM180"/>
      <c r="AN180"/>
      <c r="AO180"/>
      <c r="AP180"/>
      <c r="AQ180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10"/>
      <c r="AH181" s="112"/>
      <c r="AI181" s="16"/>
      <c r="AJ181" s="16"/>
      <c r="AK181"/>
      <c r="AL181"/>
      <c r="AM181"/>
      <c r="AN181"/>
      <c r="AO181"/>
      <c r="AP181"/>
      <c r="AQ181"/>
    </row>
    <row r="182" spans="2:43" ht="15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 s="10"/>
      <c r="AH182" s="112"/>
      <c r="AI182" s="16"/>
      <c r="AJ182" s="16"/>
      <c r="AK182"/>
      <c r="AL182"/>
      <c r="AM182"/>
      <c r="AN182"/>
      <c r="AO182"/>
      <c r="AP182"/>
      <c r="AQ182"/>
    </row>
    <row r="183" spans="2:43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K183"/>
      <c r="AL183"/>
      <c r="AM183"/>
      <c r="AN183"/>
      <c r="AO183"/>
      <c r="AP183"/>
      <c r="AQ183"/>
    </row>
    <row r="184" spans="2:43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K184"/>
      <c r="AL184"/>
      <c r="AM184"/>
      <c r="AN184"/>
      <c r="AO184"/>
      <c r="AP184"/>
      <c r="AQ184"/>
    </row>
    <row r="185" spans="2:43" ht="15" customHeight="1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K185"/>
      <c r="AL185"/>
      <c r="AM185"/>
      <c r="AN185"/>
      <c r="AO185"/>
      <c r="AP185"/>
      <c r="AQ185"/>
    </row>
  </sheetData>
  <sortState xmlns:xlrd2="http://schemas.microsoft.com/office/spreadsheetml/2017/richdata2" ref="B8:AG9">
    <sortCondition ref="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>
      <selection activeCell="V1" sqref="V1"/>
    </sheetView>
  </sheetViews>
  <sheetFormatPr defaultRowHeight="15" x14ac:dyDescent="0.25"/>
  <cols>
    <col min="1" max="1" width="0.85546875" customWidth="1"/>
    <col min="2" max="2" width="6.5703125" customWidth="1"/>
    <col min="3" max="3" width="5.140625" customWidth="1"/>
    <col min="4" max="4" width="10.425781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5.140625" customWidth="1"/>
    <col min="26" max="26" width="14.28515625" customWidth="1"/>
    <col min="27" max="31" width="5.42578125" customWidth="1"/>
    <col min="32" max="32" width="7.85546875" bestFit="1" customWidth="1"/>
    <col min="33" max="33" width="0.7109375" customWidth="1"/>
    <col min="34" max="34" width="5.5703125" style="18" customWidth="1"/>
    <col min="35" max="35" width="5.28515625" style="18" customWidth="1"/>
    <col min="36" max="36" width="5.42578125" style="18" customWidth="1"/>
    <col min="37" max="37" width="5.28515625" style="18" customWidth="1"/>
    <col min="38" max="38" width="0.7109375" style="18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16"/>
      <c r="B1" s="65" t="s">
        <v>23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31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24</v>
      </c>
      <c r="Z4" s="1" t="s">
        <v>25</v>
      </c>
      <c r="AA4" s="12">
        <v>11</v>
      </c>
      <c r="AB4" s="12">
        <v>0</v>
      </c>
      <c r="AC4" s="12">
        <v>2</v>
      </c>
      <c r="AD4" s="12">
        <v>3</v>
      </c>
      <c r="AE4" s="12">
        <v>17</v>
      </c>
      <c r="AF4" s="66">
        <v>0.34</v>
      </c>
      <c r="AG4" s="67">
        <v>50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2017</v>
      </c>
      <c r="Y5" s="12" t="s">
        <v>26</v>
      </c>
      <c r="Z5" s="1" t="s">
        <v>25</v>
      </c>
      <c r="AA5" s="12">
        <v>16</v>
      </c>
      <c r="AB5" s="12">
        <v>1</v>
      </c>
      <c r="AC5" s="12">
        <v>19</v>
      </c>
      <c r="AD5" s="12">
        <v>18</v>
      </c>
      <c r="AE5" s="12">
        <v>68</v>
      </c>
      <c r="AF5" s="66">
        <v>0.58109999999999995</v>
      </c>
      <c r="AG5" s="67">
        <v>117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1</v>
      </c>
      <c r="AQ5" s="12">
        <v>5</v>
      </c>
      <c r="AR5" s="63">
        <v>0.5</v>
      </c>
      <c r="AS5" s="64">
        <v>10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2018</v>
      </c>
      <c r="Y6" s="12" t="s">
        <v>27</v>
      </c>
      <c r="Z6" s="1" t="s">
        <v>25</v>
      </c>
      <c r="AA6" s="12">
        <v>11</v>
      </c>
      <c r="AB6" s="12">
        <v>2</v>
      </c>
      <c r="AC6" s="12">
        <v>13</v>
      </c>
      <c r="AD6" s="12">
        <v>14</v>
      </c>
      <c r="AE6" s="12">
        <v>59</v>
      </c>
      <c r="AF6" s="66">
        <v>0.72829999999999995</v>
      </c>
      <c r="AG6" s="67">
        <f>PRODUCT(AE6/AF6)</f>
        <v>81.010572566250175</v>
      </c>
      <c r="AH6" s="7"/>
      <c r="AI6" s="7"/>
      <c r="AJ6" s="7"/>
      <c r="AK6" s="7"/>
      <c r="AL6" s="10"/>
      <c r="AM6" s="12">
        <v>3</v>
      </c>
      <c r="AN6" s="12">
        <v>1</v>
      </c>
      <c r="AO6" s="12">
        <v>7</v>
      </c>
      <c r="AP6" s="12">
        <v>4</v>
      </c>
      <c r="AQ6" s="12">
        <v>14</v>
      </c>
      <c r="AR6" s="57">
        <v>0.60860000000000003</v>
      </c>
      <c r="AS6" s="10">
        <f>PRODUCT(AQ6/AR6)</f>
        <v>23.003614853762734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2019</v>
      </c>
      <c r="C7" s="14" t="s">
        <v>32</v>
      </c>
      <c r="D7" s="1" t="s">
        <v>33</v>
      </c>
      <c r="E7" s="12">
        <v>19</v>
      </c>
      <c r="F7" s="12">
        <v>0</v>
      </c>
      <c r="G7" s="12">
        <v>1</v>
      </c>
      <c r="H7" s="13">
        <v>0</v>
      </c>
      <c r="I7" s="12">
        <v>34</v>
      </c>
      <c r="J7" s="31">
        <v>0.33660000000000001</v>
      </c>
      <c r="K7" s="18">
        <v>101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"/>
      <c r="AD7" s="12"/>
      <c r="AE7" s="12"/>
      <c r="AF7" s="66"/>
      <c r="AG7" s="67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57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2020</v>
      </c>
      <c r="C8" s="14" t="s">
        <v>74</v>
      </c>
      <c r="D8" s="1" t="s">
        <v>75</v>
      </c>
      <c r="E8" s="12">
        <v>14</v>
      </c>
      <c r="F8" s="12">
        <v>1</v>
      </c>
      <c r="G8" s="12">
        <v>2</v>
      </c>
      <c r="H8" s="13">
        <v>2</v>
      </c>
      <c r="I8" s="12">
        <v>18</v>
      </c>
      <c r="J8" s="31">
        <v>0.4</v>
      </c>
      <c r="K8" s="18">
        <v>45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2020</v>
      </c>
      <c r="Y8" s="12" t="s">
        <v>73</v>
      </c>
      <c r="Z8" s="1" t="s">
        <v>71</v>
      </c>
      <c r="AA8" s="12">
        <v>4</v>
      </c>
      <c r="AB8" s="12">
        <v>0</v>
      </c>
      <c r="AC8" s="12">
        <v>2</v>
      </c>
      <c r="AD8" s="12">
        <v>6</v>
      </c>
      <c r="AE8" s="12">
        <v>15</v>
      </c>
      <c r="AF8" s="31">
        <v>0.5</v>
      </c>
      <c r="AG8" s="18">
        <v>30</v>
      </c>
      <c r="AH8" s="39"/>
      <c r="AI8" s="7"/>
      <c r="AJ8" s="7"/>
      <c r="AK8" s="7"/>
      <c r="AL8" s="10"/>
      <c r="AM8" s="12"/>
      <c r="AN8" s="12"/>
      <c r="AO8" s="13"/>
      <c r="AP8" s="12"/>
      <c r="AQ8" s="12"/>
      <c r="AR8" s="57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34">
        <v>2021</v>
      </c>
      <c r="C9" s="141" t="s">
        <v>73</v>
      </c>
      <c r="D9" s="135" t="s">
        <v>75</v>
      </c>
      <c r="E9" s="134">
        <v>22</v>
      </c>
      <c r="F9" s="134">
        <v>4</v>
      </c>
      <c r="G9" s="134">
        <v>13</v>
      </c>
      <c r="H9" s="142">
        <v>18</v>
      </c>
      <c r="I9" s="134">
        <v>92</v>
      </c>
      <c r="J9" s="136">
        <v>0.64790000000000003</v>
      </c>
      <c r="K9" s="137">
        <v>142</v>
      </c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34">
        <v>2021</v>
      </c>
      <c r="Y9" s="134" t="s">
        <v>74</v>
      </c>
      <c r="Z9" s="135" t="s">
        <v>71</v>
      </c>
      <c r="AA9" s="134">
        <v>2</v>
      </c>
      <c r="AB9" s="134">
        <v>0</v>
      </c>
      <c r="AC9" s="134">
        <v>2</v>
      </c>
      <c r="AD9" s="134">
        <v>1</v>
      </c>
      <c r="AE9" s="134">
        <v>11</v>
      </c>
      <c r="AF9" s="136">
        <v>0.64710000000000001</v>
      </c>
      <c r="AG9" s="137">
        <v>17</v>
      </c>
      <c r="AH9" s="7"/>
      <c r="AI9" s="7"/>
      <c r="AJ9" s="7"/>
      <c r="AK9" s="7"/>
      <c r="AL9" s="10"/>
      <c r="AM9" s="12"/>
      <c r="AN9" s="12"/>
      <c r="AO9" s="13"/>
      <c r="AP9" s="12"/>
      <c r="AQ9" s="12"/>
      <c r="AR9" s="57"/>
      <c r="AS9" s="10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34">
        <v>2022</v>
      </c>
      <c r="C10" s="141" t="s">
        <v>73</v>
      </c>
      <c r="D10" s="135" t="s">
        <v>75</v>
      </c>
      <c r="E10" s="134">
        <v>24</v>
      </c>
      <c r="F10" s="134">
        <v>0</v>
      </c>
      <c r="G10" s="134">
        <v>5</v>
      </c>
      <c r="H10" s="142">
        <v>10</v>
      </c>
      <c r="I10" s="134">
        <v>62</v>
      </c>
      <c r="J10" s="136">
        <v>0.55359999999999998</v>
      </c>
      <c r="K10" s="137">
        <v>112</v>
      </c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/>
      <c r="Y10" s="12"/>
      <c r="Z10" s="135"/>
      <c r="AA10" s="134"/>
      <c r="AB10" s="134"/>
      <c r="AC10" s="134"/>
      <c r="AD10" s="134"/>
      <c r="AE10" s="134"/>
      <c r="AF10" s="136"/>
      <c r="AG10" s="137"/>
      <c r="AH10" s="7"/>
      <c r="AI10" s="7"/>
      <c r="AJ10" s="7"/>
      <c r="AK10" s="7"/>
      <c r="AL10" s="10"/>
      <c r="AM10" s="12"/>
      <c r="AN10" s="12"/>
      <c r="AO10" s="13"/>
      <c r="AP10" s="12"/>
      <c r="AQ10" s="12"/>
      <c r="AR10" s="57"/>
      <c r="AS10" s="10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2023</v>
      </c>
      <c r="C11" s="12" t="s">
        <v>79</v>
      </c>
      <c r="D11" s="80" t="s">
        <v>75</v>
      </c>
      <c r="E11" s="134">
        <v>11</v>
      </c>
      <c r="F11" s="134">
        <v>0</v>
      </c>
      <c r="G11" s="12">
        <v>4</v>
      </c>
      <c r="H11" s="134">
        <v>0</v>
      </c>
      <c r="I11" s="134">
        <v>13</v>
      </c>
      <c r="J11" s="143">
        <v>0.46429999999999999</v>
      </c>
      <c r="K11" s="144">
        <v>28</v>
      </c>
      <c r="L11" s="7"/>
      <c r="M11" s="7"/>
      <c r="N11" s="7"/>
      <c r="O11" s="7"/>
      <c r="Q11" s="12">
        <v>1</v>
      </c>
      <c r="R11" s="12">
        <v>0</v>
      </c>
      <c r="S11" s="13">
        <v>0</v>
      </c>
      <c r="T11" s="12">
        <v>0</v>
      </c>
      <c r="U11" s="12">
        <v>1</v>
      </c>
      <c r="V11" s="31">
        <v>0.25</v>
      </c>
      <c r="W11" s="18">
        <v>4</v>
      </c>
      <c r="X11" s="12">
        <v>2023</v>
      </c>
      <c r="Y11" s="12" t="s">
        <v>24</v>
      </c>
      <c r="Z11" s="1" t="s">
        <v>71</v>
      </c>
      <c r="AA11" s="12">
        <v>4</v>
      </c>
      <c r="AB11" s="12">
        <v>1</v>
      </c>
      <c r="AC11" s="12">
        <v>3</v>
      </c>
      <c r="AD11" s="12">
        <v>4</v>
      </c>
      <c r="AE11" s="12">
        <v>18</v>
      </c>
      <c r="AF11" s="66">
        <v>0.66666666666666663</v>
      </c>
      <c r="AG11" s="10">
        <v>27</v>
      </c>
      <c r="AH11" s="39"/>
      <c r="AI11" s="7"/>
      <c r="AJ11" s="7"/>
      <c r="AK11" s="7"/>
      <c r="AL11" s="70"/>
      <c r="AM11" s="12"/>
      <c r="AN11" s="12"/>
      <c r="AO11" s="13"/>
      <c r="AP11" s="12"/>
      <c r="AQ11" s="12"/>
      <c r="AR11" s="63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59" t="s">
        <v>13</v>
      </c>
      <c r="C12" s="60"/>
      <c r="D12" s="61"/>
      <c r="E12" s="35">
        <f>SUM(E4:E11)</f>
        <v>90</v>
      </c>
      <c r="F12" s="35">
        <f>SUM(F4:F11)</f>
        <v>5</v>
      </c>
      <c r="G12" s="35">
        <f>SUM(G4:G11)</f>
        <v>25</v>
      </c>
      <c r="H12" s="35">
        <f>SUM(H4:H11)</f>
        <v>30</v>
      </c>
      <c r="I12" s="35">
        <f>SUM(I4:I11)</f>
        <v>219</v>
      </c>
      <c r="J12" s="36">
        <f>PRODUCT(I12/K12)</f>
        <v>0.51168224299065423</v>
      </c>
      <c r="K12" s="20">
        <f>SUM(K4:K11)</f>
        <v>428</v>
      </c>
      <c r="L12" s="17"/>
      <c r="M12" s="28"/>
      <c r="N12" s="40"/>
      <c r="O12" s="41"/>
      <c r="P12" s="10"/>
      <c r="Q12" s="35">
        <f>SUM(Q4:Q11)</f>
        <v>1</v>
      </c>
      <c r="R12" s="35">
        <f>SUM(R4:R11)</f>
        <v>0</v>
      </c>
      <c r="S12" s="35">
        <f>SUM(S4:S11)</f>
        <v>0</v>
      </c>
      <c r="T12" s="35">
        <f>SUM(T4:T11)</f>
        <v>0</v>
      </c>
      <c r="U12" s="35">
        <f>SUM(U4:U11)</f>
        <v>1</v>
      </c>
      <c r="V12" s="36">
        <f>PRODUCT(U12/W12)</f>
        <v>0.25</v>
      </c>
      <c r="W12" s="20">
        <f>SUM(W4:W11)</f>
        <v>4</v>
      </c>
      <c r="X12" s="62" t="s">
        <v>13</v>
      </c>
      <c r="Y12" s="11"/>
      <c r="Z12" s="9"/>
      <c r="AA12" s="35">
        <f>SUM(AA4:AA11)</f>
        <v>48</v>
      </c>
      <c r="AB12" s="35">
        <f>SUM(AB4:AB11)</f>
        <v>4</v>
      </c>
      <c r="AC12" s="35">
        <f>SUM(AC4:AC11)</f>
        <v>41</v>
      </c>
      <c r="AD12" s="35">
        <f>SUM(AD4:AD11)</f>
        <v>46</v>
      </c>
      <c r="AE12" s="35">
        <f>SUM(AE4:AE11)</f>
        <v>188</v>
      </c>
      <c r="AF12" s="36">
        <f>PRODUCT(AE12/AG12)</f>
        <v>0.58383176211185128</v>
      </c>
      <c r="AG12" s="20">
        <f>SUM(AG4:AG11)</f>
        <v>322.01057256625018</v>
      </c>
      <c r="AH12" s="17"/>
      <c r="AI12" s="28"/>
      <c r="AJ12" s="40"/>
      <c r="AK12" s="41"/>
      <c r="AL12" s="10"/>
      <c r="AM12" s="35">
        <f>SUM(AM4:AM11)</f>
        <v>5</v>
      </c>
      <c r="AN12" s="35">
        <f>SUM(AN4:AN11)</f>
        <v>1</v>
      </c>
      <c r="AO12" s="35">
        <f>SUM(AO4:AO11)</f>
        <v>7</v>
      </c>
      <c r="AP12" s="35">
        <f>SUM(AP4:AP11)</f>
        <v>5</v>
      </c>
      <c r="AQ12" s="35">
        <f>SUM(AQ4:AQ11)</f>
        <v>19</v>
      </c>
      <c r="AR12" s="36">
        <f>PRODUCT(AQ12/AS12)</f>
        <v>0.57569451359155632</v>
      </c>
      <c r="AS12" s="38">
        <f>SUM(AS4:AS11)</f>
        <v>33.003614853762734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7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7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6" t="s">
        <v>16</v>
      </c>
      <c r="C14" s="47"/>
      <c r="D14" s="48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21</v>
      </c>
      <c r="O14" s="7" t="s">
        <v>20</v>
      </c>
      <c r="Q14" s="16"/>
      <c r="R14" s="16" t="s">
        <v>10</v>
      </c>
      <c r="S14" s="16"/>
      <c r="T14" s="52" t="s">
        <v>30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9" t="s">
        <v>15</v>
      </c>
      <c r="C15" s="3"/>
      <c r="D15" s="50"/>
      <c r="E15" s="45">
        <v>1</v>
      </c>
      <c r="F15" s="45">
        <v>0</v>
      </c>
      <c r="G15" s="45">
        <v>0</v>
      </c>
      <c r="H15" s="45">
        <v>0</v>
      </c>
      <c r="I15" s="45">
        <v>1</v>
      </c>
      <c r="J15" s="58">
        <v>0.25</v>
      </c>
      <c r="K15" s="16"/>
      <c r="L15" s="51">
        <f>PRODUCT((F15+G15)/E15)</f>
        <v>0</v>
      </c>
      <c r="M15" s="51">
        <f>PRODUCT(H15/E15)</f>
        <v>0</v>
      </c>
      <c r="N15" s="51">
        <f>PRODUCT((F15+G15+H15)/E15)</f>
        <v>0</v>
      </c>
      <c r="O15" s="51">
        <f>PRODUCT(I15/E15)</f>
        <v>1</v>
      </c>
      <c r="Q15" s="16"/>
      <c r="R15" s="16"/>
      <c r="S15" s="16"/>
      <c r="T15" s="52" t="s">
        <v>29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2" t="s">
        <v>11</v>
      </c>
      <c r="C16" s="33"/>
      <c r="D16" s="34"/>
      <c r="E16" s="45">
        <f>PRODUCT(E12+Q12)</f>
        <v>91</v>
      </c>
      <c r="F16" s="45">
        <f>PRODUCT(F12+R12)</f>
        <v>5</v>
      </c>
      <c r="G16" s="45">
        <f>PRODUCT(G12+S12)</f>
        <v>25</v>
      </c>
      <c r="H16" s="45">
        <f>PRODUCT(H12+T12)</f>
        <v>30</v>
      </c>
      <c r="I16" s="45">
        <f>PRODUCT(I12+U12)</f>
        <v>220</v>
      </c>
      <c r="J16" s="58">
        <f>PRODUCT(I16/K16)</f>
        <v>0.5092592592592593</v>
      </c>
      <c r="K16" s="16">
        <f>PRODUCT(K12+W12)</f>
        <v>432</v>
      </c>
      <c r="L16" s="51">
        <f>PRODUCT((F16+G16)/E16)</f>
        <v>0.32967032967032966</v>
      </c>
      <c r="M16" s="51">
        <f>PRODUCT(H16/E16)</f>
        <v>0.32967032967032966</v>
      </c>
      <c r="N16" s="51">
        <f>PRODUCT((F16+G16+H16)/E16)</f>
        <v>0.65934065934065933</v>
      </c>
      <c r="O16" s="51">
        <f>PRODUCT(I16/E16)</f>
        <v>2.4175824175824174</v>
      </c>
      <c r="Q16" s="16"/>
      <c r="R16" s="16"/>
      <c r="S16" s="16"/>
      <c r="T16" s="16" t="s">
        <v>34</v>
      </c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5">
        <f>PRODUCT(AA12+AM12)</f>
        <v>53</v>
      </c>
      <c r="F17" s="45">
        <f>PRODUCT(AB12+AN12)</f>
        <v>5</v>
      </c>
      <c r="G17" s="45">
        <f>PRODUCT(AC12+AO12)</f>
        <v>48</v>
      </c>
      <c r="H17" s="45">
        <f>PRODUCT(AD12+AP12)</f>
        <v>51</v>
      </c>
      <c r="I17" s="45">
        <f>PRODUCT(AE12+AQ12)</f>
        <v>207</v>
      </c>
      <c r="J17" s="58">
        <f>PRODUCT(I17/K17)</f>
        <v>0.58307528919992391</v>
      </c>
      <c r="K17" s="10">
        <f>PRODUCT(AG12+AS12)</f>
        <v>355.01418742001289</v>
      </c>
      <c r="L17" s="51">
        <f>PRODUCT((F17+G17)/E17)</f>
        <v>1</v>
      </c>
      <c r="M17" s="51">
        <f>PRODUCT(H17/E17)</f>
        <v>0.96226415094339623</v>
      </c>
      <c r="N17" s="51">
        <f>PRODUCT((F17+G17+H17)/E17)</f>
        <v>1.9622641509433962</v>
      </c>
      <c r="O17" s="51">
        <f>PRODUCT(I17/E17)</f>
        <v>3.9056603773584904</v>
      </c>
      <c r="Q17" s="16"/>
      <c r="R17" s="16"/>
      <c r="S17" s="16"/>
      <c r="T17" s="52" t="s">
        <v>72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2" t="s">
        <v>13</v>
      </c>
      <c r="C18" s="43"/>
      <c r="D18" s="44"/>
      <c r="E18" s="45">
        <f>SUM(E15:E17)</f>
        <v>145</v>
      </c>
      <c r="F18" s="45">
        <f t="shared" ref="F18:I18" si="0">SUM(F15:F17)</f>
        <v>10</v>
      </c>
      <c r="G18" s="45">
        <f t="shared" si="0"/>
        <v>73</v>
      </c>
      <c r="H18" s="45">
        <f t="shared" si="0"/>
        <v>81</v>
      </c>
      <c r="I18" s="45">
        <f t="shared" si="0"/>
        <v>428</v>
      </c>
      <c r="J18" s="58">
        <f>PRODUCT(I18/K18)</f>
        <v>0.54382755335462007</v>
      </c>
      <c r="K18" s="16">
        <f>SUM(K15:K17)</f>
        <v>787.01418742001283</v>
      </c>
      <c r="L18" s="51">
        <f>PRODUCT((F18+G18)/E18)</f>
        <v>0.57241379310344831</v>
      </c>
      <c r="M18" s="51">
        <f>PRODUCT(H18/E18)</f>
        <v>0.55862068965517242</v>
      </c>
      <c r="N18" s="51">
        <f>PRODUCT((F18+G18+H18)/E18)</f>
        <v>1.1310344827586207</v>
      </c>
      <c r="O18" s="51">
        <f>PRODUCT(I18/E18)</f>
        <v>2.9517241379310346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6"/>
      <c r="AJ183" s="16"/>
      <c r="AK183" s="10"/>
      <c r="AL183" s="10"/>
    </row>
    <row r="184" spans="12:38" x14ac:dyDescent="0.25">
      <c r="R184" s="18"/>
      <c r="S184" s="18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6"/>
      <c r="AJ184" s="16"/>
    </row>
    <row r="185" spans="12:38" x14ac:dyDescent="0.25">
      <c r="R185" s="18"/>
      <c r="S185" s="18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6"/>
      <c r="AJ185" s="16"/>
    </row>
    <row r="186" spans="12:38" x14ac:dyDescent="0.25">
      <c r="R186" s="18"/>
      <c r="S186" s="18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6"/>
      <c r="AJ186" s="16"/>
    </row>
    <row r="187" spans="12:38" x14ac:dyDescent="0.25">
      <c r="L187"/>
      <c r="M187"/>
      <c r="N187"/>
      <c r="O187"/>
      <c r="P187"/>
      <c r="R187" s="18"/>
      <c r="S187" s="18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6"/>
      <c r="AJ215" s="16"/>
      <c r="AK215"/>
      <c r="AL215"/>
    </row>
    <row r="216" spans="12:38" x14ac:dyDescent="0.25"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</row>
    <row r="217" spans="12:38" x14ac:dyDescent="0.25"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</row>
  </sheetData>
  <sortState xmlns:xlrd2="http://schemas.microsoft.com/office/spreadsheetml/2017/richdata2" ref="B10:Y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2023-09-04T19:59:06Z</dcterms:modified>
</cp:coreProperties>
</file>